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4"/>
  <workbookPr hidePivotFieldList="1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6e3\AC\Temp\"/>
    </mc:Choice>
  </mc:AlternateContent>
  <xr:revisionPtr revIDLastSave="0" documentId="8_{DAC2BDF4-D89F-44DB-A338-D53824326E69}" xr6:coauthVersionLast="48" xr6:coauthVersionMax="48" xr10:uidLastSave="{00000000-0000-0000-0000-000000000000}"/>
  <bookViews>
    <workbookView xWindow="360" yWindow="525" windowWidth="19440" windowHeight="7365" firstSheet="1" activeTab="1" xr2:uid="{00000000-000D-0000-FFFF-FFFF00000000}"/>
  </bookViews>
  <sheets>
    <sheet name="Segmento|Linguagem" sheetId="8" r:id="rId1"/>
    <sheet name="Pareceres concedidos" sheetId="1" r:id="rId2"/>
    <sheet name="Resumo Execução" sheetId="3" r:id="rId3"/>
  </sheets>
  <definedNames>
    <definedName name="_xlnm._FilterDatabase" localSheetId="2" hidden="1">'Resumo Execução'!$A$29:$D$40</definedName>
    <definedName name="_xlnm._FilterDatabase" localSheetId="1" hidden="1">'Pareceres concedidos'!$A$3:$S$3</definedName>
    <definedName name="ÁREAS">'Resumo Execução'!$A$30:$A$33</definedName>
    <definedName name="LISTAB">'Pareceres concedidos'!$B:$B</definedName>
    <definedName name="LISTAG">'Pareceres concedidos'!$G:$G</definedName>
    <definedName name="LISTAK">'Pareceres concedidos'!#REF!</definedName>
    <definedName name="Segmento">'Resumo Execução'!$A$30:$A$34</definedName>
    <definedName name="_xlnm.Print_Titles" localSheetId="1">'Pareceres concedidos'!$A$1:$IL$1</definedName>
  </definedNames>
  <calcPr calcId="191028"/>
  <pivotCaches>
    <pivotCache cacheId="814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3" l="1"/>
  <c r="C37" i="3"/>
  <c r="C36" i="3"/>
  <c r="C34" i="3"/>
  <c r="C32" i="3"/>
  <c r="C31" i="3"/>
  <c r="C30" i="3"/>
  <c r="P67" i="1"/>
  <c r="P66" i="1"/>
  <c r="O67" i="1"/>
  <c r="O66" i="1"/>
  <c r="C47" i="3"/>
  <c r="C48" i="3"/>
  <c r="B31" i="3"/>
  <c r="B48" i="3"/>
  <c r="C35" i="3"/>
  <c r="P65" i="1"/>
  <c r="N65" i="1"/>
  <c r="P64" i="1"/>
  <c r="O64" i="1"/>
  <c r="P63" i="1"/>
  <c r="O63" i="1"/>
  <c r="P62" i="1"/>
  <c r="O62" i="1"/>
  <c r="C33" i="3"/>
  <c r="P61" i="1"/>
  <c r="O61" i="1"/>
  <c r="C39" i="3"/>
  <c r="P60" i="1"/>
  <c r="P59" i="1"/>
  <c r="O59" i="1"/>
  <c r="P58" i="1"/>
  <c r="O58" i="1"/>
  <c r="P57" i="1"/>
  <c r="O57" i="1"/>
  <c r="D30" i="3"/>
  <c r="P56" i="1"/>
  <c r="O56" i="1"/>
  <c r="P55" i="1"/>
  <c r="O55" i="1"/>
  <c r="P54" i="1"/>
  <c r="O54" i="1"/>
  <c r="P53" i="1"/>
  <c r="O53" i="1"/>
  <c r="P52" i="1"/>
  <c r="P51" i="1"/>
  <c r="O52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B39" i="3"/>
  <c r="B36" i="3"/>
  <c r="B35" i="3"/>
  <c r="B30" i="3"/>
  <c r="B40" i="3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  <c r="D48" i="3" l="1"/>
  <c r="D39" i="3" l="1"/>
  <c r="D38" i="3"/>
  <c r="D37" i="3"/>
  <c r="D32" i="3"/>
  <c r="D36" i="3"/>
  <c r="B50" i="3"/>
  <c r="D49" i="3"/>
  <c r="C50" i="3"/>
  <c r="D47" i="3"/>
  <c r="D33" i="3"/>
  <c r="D34" i="3"/>
  <c r="D35" i="3"/>
  <c r="D31" i="3"/>
  <c r="D50" i="3"/>
  <c r="E49" i="3"/>
  <c r="E48" i="3"/>
  <c r="E47" i="3"/>
  <c r="D6" i="3"/>
  <c r="E50" i="3"/>
  <c r="C40" i="3" l="1"/>
  <c r="C7" i="3"/>
  <c r="D7" i="3" s="1"/>
  <c r="C8" i="3" l="1"/>
  <c r="D8" i="3" s="1"/>
  <c r="D40" i="3"/>
</calcChain>
</file>

<file path=xl/sharedStrings.xml><?xml version="1.0" encoding="utf-8"?>
<sst xmlns="http://schemas.openxmlformats.org/spreadsheetml/2006/main" count="660" uniqueCount="305">
  <si>
    <t>ESTADO DA BAHIA</t>
  </si>
  <si>
    <t>SECRETARIA DA FAZENDA | SECRETARIA DA CULTURA</t>
  </si>
  <si>
    <t>FAZCULTURA - Acompanhamento / Execução 2021</t>
  </si>
  <si>
    <t>SEGMENTO / LINGUAGEM</t>
  </si>
  <si>
    <t>Rótulos de Linha</t>
  </si>
  <si>
    <t>Soma de TOTAL</t>
  </si>
  <si>
    <t>Literatura</t>
  </si>
  <si>
    <t>Pedagogia Griô: E-BOOKs e Contação de Historias</t>
  </si>
  <si>
    <t>Eu vim da Bahia Mirim</t>
  </si>
  <si>
    <t>Música</t>
  </si>
  <si>
    <t>Nossa Arte</t>
  </si>
  <si>
    <t>Riachão</t>
  </si>
  <si>
    <t xml:space="preserve">FESTIVAL DE MÚSICA DA PRAIA DO FORTE </t>
  </si>
  <si>
    <t>SINFONICA GARCIA D'AVILA</t>
  </si>
  <si>
    <t>Festival REC-BEAT SSA</t>
  </si>
  <si>
    <t>Rumpilezzinho</t>
  </si>
  <si>
    <t>Ilá Nara Couto</t>
  </si>
  <si>
    <t>VIII ZONA MUNDI – FLUXO CONTÍNUO</t>
  </si>
  <si>
    <t>FESTIVAL DE MÚSICA DA PRAIA DO FORTE</t>
  </si>
  <si>
    <t xml:space="preserve">Tertuliana - Álbum Visual Sertransneja </t>
  </si>
  <si>
    <t xml:space="preserve">Festival Sangue Novo - Ano IV </t>
  </si>
  <si>
    <t>Implantação do Ateliê Escola de Lutheria de Feira de Santana</t>
  </si>
  <si>
    <t xml:space="preserve">METADATAH - Mahal Pita </t>
  </si>
  <si>
    <t xml:space="preserve">Escola Aguidavi do Jêje </t>
  </si>
  <si>
    <t>MUSICA CONECTA</t>
  </si>
  <si>
    <t>Minerva Cachoeirana Além da Música</t>
  </si>
  <si>
    <t>Teatro</t>
  </si>
  <si>
    <t>Prêmio Braskem de Teatro 2020 – 2021</t>
  </si>
  <si>
    <t>(em branco)</t>
  </si>
  <si>
    <t xml:space="preserve">Audiovisual </t>
  </si>
  <si>
    <t>Mural de Feira – Isto não é uma parede</t>
  </si>
  <si>
    <t>PATRULHA AMBIENTAL</t>
  </si>
  <si>
    <t xml:space="preserve">Dança </t>
  </si>
  <si>
    <t>Escola ECOAR de Dança</t>
  </si>
  <si>
    <t>Manifestações culturais</t>
  </si>
  <si>
    <t xml:space="preserve">Capoeiragem Mirim </t>
  </si>
  <si>
    <t xml:space="preserve">TEM CRIANÇA NO SAMBA  </t>
  </si>
  <si>
    <t>Cultura transversal</t>
  </si>
  <si>
    <t xml:space="preserve">Festival Virada Sustentável Salvador 2021 </t>
  </si>
  <si>
    <t>Total Geral</t>
  </si>
  <si>
    <t> ESTADO DA BAHIA
SECRETARIA DA FAZENDA | SECRETARIA DA CULTURA
FAZCULTURA - Acompanhamento / Execução 2021</t>
  </si>
  <si>
    <t>SECULT NUMERAÇÕES</t>
  </si>
  <si>
    <t>SEFAZ NUMERAÇÕES</t>
  </si>
  <si>
    <t>PATROCINADOR</t>
  </si>
  <si>
    <t>GRUPO 01</t>
  </si>
  <si>
    <t>GRUPO 02</t>
  </si>
  <si>
    <t>GRUPO 03</t>
  </si>
  <si>
    <t>SALDO GERAL DECRESCENTE</t>
  </si>
  <si>
    <t>AREA</t>
  </si>
  <si>
    <t>PROCESSO</t>
  </si>
  <si>
    <t>OF</t>
  </si>
  <si>
    <t>SOL</t>
  </si>
  <si>
    <t>PARECER</t>
  </si>
  <si>
    <t>NOME DO PROJETO</t>
  </si>
  <si>
    <t>RAZÃO SOCIAL</t>
  </si>
  <si>
    <t>INSC. EST.</t>
  </si>
  <si>
    <t>PROPONENTE</t>
  </si>
  <si>
    <t>QTDE DE PROJETOS</t>
  </si>
  <si>
    <t>VALOR</t>
  </si>
  <si>
    <t>TOTAL</t>
  </si>
  <si>
    <t>DATA DA CONCESSÃO DE BENEFÍCIO</t>
  </si>
  <si>
    <t>DATAS PREVISTAS PARA O EVENTO DE CULMINÂNCIA</t>
  </si>
  <si>
    <t>DATA DE TÉRMINO DE EXECUÇÃO DO PROJETO</t>
  </si>
  <si>
    <t>005214/2020</t>
  </si>
  <si>
    <t>022.2259.2021.0000639-64</t>
  </si>
  <si>
    <t>15/2021</t>
  </si>
  <si>
    <t>M Dias Branco S/A Indústria e Comércio de Alimentos</t>
  </si>
  <si>
    <t>Michel Bruno da Conceição Fontes Santos</t>
  </si>
  <si>
    <t>12/04 a 20/09/2021</t>
  </si>
  <si>
    <t>04792/2019</t>
  </si>
  <si>
    <t>10/2021</t>
  </si>
  <si>
    <t xml:space="preserve">NATURA COSMETICOS S/A </t>
  </si>
  <si>
    <t>082.328.791</t>
  </si>
  <si>
    <t>Gabriela Fico da Rocha</t>
  </si>
  <si>
    <t>01/06/2021 a 27/11/2021</t>
  </si>
  <si>
    <t>04529/2019</t>
  </si>
  <si>
    <t>11/2021</t>
  </si>
  <si>
    <t>Distribuidora de Produtos Alimentícios São Roque Ltda</t>
  </si>
  <si>
    <t xml:space="preserve">053.234.111 </t>
  </si>
  <si>
    <t>Griot Produções Cinematográficas Ltda ME</t>
  </si>
  <si>
    <t>19/08/2020 a 28/02/2022</t>
  </si>
  <si>
    <t>5279/2020</t>
  </si>
  <si>
    <t>022.2259.2021.0001024-55</t>
  </si>
  <si>
    <t>23/2021</t>
  </si>
  <si>
    <t>HIPERIDEAL EMPREENDIMENTOS LTDA</t>
  </si>
  <si>
    <t>062.191.021</t>
  </si>
  <si>
    <t>FORTE PRODUÇÕES ARTÍSTICAS LTDA.</t>
  </si>
  <si>
    <t>13 a 16/05/2021</t>
  </si>
  <si>
    <t>24/2021</t>
  </si>
  <si>
    <t>058.387.333</t>
  </si>
  <si>
    <t>25/2021</t>
  </si>
  <si>
    <t>069.096.102</t>
  </si>
  <si>
    <t>26/2021</t>
  </si>
  <si>
    <t>064.455.531</t>
  </si>
  <si>
    <t>27/2021</t>
  </si>
  <si>
    <t>013.638.117</t>
  </si>
  <si>
    <t>28/2021</t>
  </si>
  <si>
    <t>074.346.983</t>
  </si>
  <si>
    <t>29/2021</t>
  </si>
  <si>
    <t>079.431.702</t>
  </si>
  <si>
    <t>30/2021</t>
  </si>
  <si>
    <t>068.794.073</t>
  </si>
  <si>
    <t>31/2021</t>
  </si>
  <si>
    <t>062.920.003</t>
  </si>
  <si>
    <t>32/2021</t>
  </si>
  <si>
    <t>082.707.448</t>
  </si>
  <si>
    <t>33/2021</t>
  </si>
  <si>
    <t>128.045.677</t>
  </si>
  <si>
    <t>34/2021</t>
  </si>
  <si>
    <t>SERRANA EMPREEND E PARTICIPAÇÕES LTDA</t>
  </si>
  <si>
    <t>140.382.679</t>
  </si>
  <si>
    <t>35/2021</t>
  </si>
  <si>
    <t>145.929.622</t>
  </si>
  <si>
    <t>36/2021</t>
  </si>
  <si>
    <t>147.578.585</t>
  </si>
  <si>
    <t>37/2021</t>
  </si>
  <si>
    <t>159.469.826</t>
  </si>
  <si>
    <t>38/2021</t>
  </si>
  <si>
    <t>158.464.161</t>
  </si>
  <si>
    <t>39/2021</t>
  </si>
  <si>
    <t>160.671.161</t>
  </si>
  <si>
    <t>40/2021</t>
  </si>
  <si>
    <t>164.428.685</t>
  </si>
  <si>
    <t>4103/2018</t>
  </si>
  <si>
    <t>01/2021</t>
  </si>
  <si>
    <t xml:space="preserve">062.191.021 </t>
  </si>
  <si>
    <t>FUNDACAO GARCIA DAVILA</t>
  </si>
  <si>
    <t>02/2021</t>
  </si>
  <si>
    <t xml:space="preserve">058.387.333   </t>
  </si>
  <si>
    <t>03/2021</t>
  </si>
  <si>
    <t xml:space="preserve">069.096.102 </t>
  </si>
  <si>
    <t>04/2021</t>
  </si>
  <si>
    <t>05/2021</t>
  </si>
  <si>
    <t xml:space="preserve">068.794.073 </t>
  </si>
  <si>
    <t>06/2021</t>
  </si>
  <si>
    <t xml:space="preserve">013.638.117  </t>
  </si>
  <si>
    <t>07/2021</t>
  </si>
  <si>
    <t>08/2021</t>
  </si>
  <si>
    <t>09/2021</t>
  </si>
  <si>
    <t xml:space="preserve">062.920.003 </t>
  </si>
  <si>
    <t>12/2021</t>
  </si>
  <si>
    <t xml:space="preserve">082.707.448 </t>
  </si>
  <si>
    <t>13/2021</t>
  </si>
  <si>
    <t xml:space="preserve">128.045.677 </t>
  </si>
  <si>
    <t>14/2021</t>
  </si>
  <si>
    <t xml:space="preserve">140.382.679 </t>
  </si>
  <si>
    <t>16/2021</t>
  </si>
  <si>
    <t>17/2021</t>
  </si>
  <si>
    <t xml:space="preserve">147.578.585  </t>
  </si>
  <si>
    <t>18/2021</t>
  </si>
  <si>
    <t xml:space="preserve">159.469.826 </t>
  </si>
  <si>
    <t>19/2021</t>
  </si>
  <si>
    <t xml:space="preserve">158.864.161  </t>
  </si>
  <si>
    <t>20/2021</t>
  </si>
  <si>
    <t>160.671.462</t>
  </si>
  <si>
    <t>21/2021</t>
  </si>
  <si>
    <t>5762/2021</t>
  </si>
  <si>
    <t>022.2259.2021.0001619-74 </t>
  </si>
  <si>
    <t>41/2021</t>
  </si>
  <si>
    <t>Oi Móvel S.A</t>
  </si>
  <si>
    <t xml:space="preserve">105.634.920 </t>
  </si>
  <si>
    <t>Baluart Projetos Culturais</t>
  </si>
  <si>
    <t xml:space="preserve"> 06/07/2021 a 25/09/2021</t>
  </si>
  <si>
    <t>5679/2020</t>
  </si>
  <si>
    <t>42/2021</t>
  </si>
  <si>
    <t>NATURA COSMETICOS S/A</t>
  </si>
  <si>
    <t xml:space="preserve">82.328.791  </t>
  </si>
  <si>
    <t>Instituto Rumpilezz</t>
  </si>
  <si>
    <t>15/05/2021 a 30/11/2021</t>
  </si>
  <si>
    <t>5744/2021</t>
  </si>
  <si>
    <t xml:space="preserve">022.2259.2021.0001619-74 </t>
  </si>
  <si>
    <t>43/2021</t>
  </si>
  <si>
    <t>Nara Lúcia da Silva Couto</t>
  </si>
  <si>
    <t>01/09/2021 a 01/12/2021</t>
  </si>
  <si>
    <t>5820/2021</t>
  </si>
  <si>
    <t>022.2259.2021.0001920-04</t>
  </si>
  <si>
    <t>44/2021</t>
  </si>
  <si>
    <t>Caatinga Cultura e Entretenimento Ltda</t>
  </si>
  <si>
    <t>05/08/2021 a 23/01/2022</t>
  </si>
  <si>
    <t>5573/2020</t>
  </si>
  <si>
    <t>022.2259.2021.0002104-28</t>
  </si>
  <si>
    <t>48/2021</t>
  </si>
  <si>
    <t>Braskem S/A</t>
  </si>
  <si>
    <t>001.027.389 NO</t>
  </si>
  <si>
    <t>Alquimia Comunicação e Marketing Eireli</t>
  </si>
  <si>
    <t>01/11/2021 a 15/11/2021</t>
  </si>
  <si>
    <t>49/2021</t>
  </si>
  <si>
    <t>69096102</t>
  </si>
  <si>
    <t>50/2021</t>
  </si>
  <si>
    <t>74346983</t>
  </si>
  <si>
    <t>51/2021</t>
  </si>
  <si>
    <t>62920003</t>
  </si>
  <si>
    <t>52/2021</t>
  </si>
  <si>
    <t>082707448</t>
  </si>
  <si>
    <t>53/2021</t>
  </si>
  <si>
    <t>140382679</t>
  </si>
  <si>
    <t>54/2021</t>
  </si>
  <si>
    <t>147578585</t>
  </si>
  <si>
    <t>5583/2020</t>
  </si>
  <si>
    <t>022.2259.2021.0002375-47</t>
  </si>
  <si>
    <t>55/2021</t>
  </si>
  <si>
    <t>82328791</t>
  </si>
  <si>
    <t>Tertuliana Mascarenhas Lustosa Pereira</t>
  </si>
  <si>
    <t>01/09/2021 a 13/11/2021</t>
  </si>
  <si>
    <t>4807/2019</t>
  </si>
  <si>
    <t>022.2259.2021.0001619-74</t>
  </si>
  <si>
    <t>56/2021</t>
  </si>
  <si>
    <t>NORSA REFRIGERANTES LTDA</t>
  </si>
  <si>
    <t>48.814.960</t>
  </si>
  <si>
    <t>Maré Produções Culturais Eireli</t>
  </si>
  <si>
    <t>01/10/2021 a 23/10/2021</t>
  </si>
  <si>
    <t>4689/2019</t>
  </si>
  <si>
    <t>022.2259.2021.0002699-11</t>
  </si>
  <si>
    <t>57/2021</t>
  </si>
  <si>
    <t>Instituto Antonio Gasparini</t>
  </si>
  <si>
    <t>01/07/2021 a 31/12/2021</t>
  </si>
  <si>
    <t>5510/2020</t>
  </si>
  <si>
    <t>022.2259.2021.0002930-21</t>
  </si>
  <si>
    <t>58/2021</t>
  </si>
  <si>
    <t>MAHAL ROSADO PITA OLIVEIRA 03338210507</t>
  </si>
  <si>
    <t>23/01/2022 a 28/06/2022</t>
  </si>
  <si>
    <t>5647/2020</t>
  </si>
  <si>
    <t>022.2259.2021.0003466-72</t>
  </si>
  <si>
    <t>59/2021</t>
  </si>
  <si>
    <t>REDE AMO PRODUCOES LTDA</t>
  </si>
  <si>
    <t>16/11/2021 a 05/03/2022</t>
  </si>
  <si>
    <t>31/03/20232</t>
  </si>
  <si>
    <t>6186/2021</t>
  </si>
  <si>
    <t>022.2259.2021.0003987-11</t>
  </si>
  <si>
    <t>61/2021</t>
  </si>
  <si>
    <t>COMPANHIA DE ELETRICIDADE DO ESTADO DA BAHIA - COELBA</t>
  </si>
  <si>
    <t>00478696</t>
  </si>
  <si>
    <t>ASSOCIACAO DOS AMIGOS EM PROL DA EDUCACAO, CULTURA E ARTE DE PORTO SEGURO - BAHIA - ECOAR</t>
  </si>
  <si>
    <t>31/01/2022 a 30/11/2022</t>
  </si>
  <si>
    <t>5913/2021</t>
  </si>
  <si>
    <t>60/2021</t>
  </si>
  <si>
    <t>LÍLLIAN MERCIA DE OLIVEIRA PACHECO</t>
  </si>
  <si>
    <t>01/01/2022 a 30/06/2022</t>
  </si>
  <si>
    <t>5403/2020</t>
  </si>
  <si>
    <t>022.2259.2021.0004175-29</t>
  </si>
  <si>
    <t>62/2021</t>
  </si>
  <si>
    <t>HNK BR INDUSTRIA DE BEBIDAS LTDA</t>
  </si>
  <si>
    <t>084864956</t>
  </si>
  <si>
    <t>Multi Planejamento Cultural LTDA ME</t>
  </si>
  <si>
    <t>20/07/2021 a 13/12/2021</t>
  </si>
  <si>
    <t>5775/2021</t>
  </si>
  <si>
    <t>022.2259.2021.0003756-99</t>
  </si>
  <si>
    <t>64/2021</t>
  </si>
  <si>
    <t>Instituto Centro de Treinamento e Estudos da Capoeiragem - CTE Capoeiragem</t>
  </si>
  <si>
    <t>03/01/2022 a 21/12/2021</t>
  </si>
  <si>
    <t>4981/2019</t>
  </si>
  <si>
    <t>022.2259.2021.0004769-67</t>
  </si>
  <si>
    <t>65/2021</t>
  </si>
  <si>
    <t>CADERNO 2 PRODUÇÕES ARTÍSTICAS LTDA</t>
  </si>
  <si>
    <t>03/01/2022 a 17/05/2022</t>
  </si>
  <si>
    <t>6184/2021</t>
  </si>
  <si>
    <t>022.2259.2021.0004806-46</t>
  </si>
  <si>
    <t>66/2021</t>
  </si>
  <si>
    <t>SOCIEDADE LITERO MUSICAL MINERVA CACHOEIRA</t>
  </si>
  <si>
    <t>03/01/2022 a 13/12/2022</t>
  </si>
  <si>
    <t>6475/2021</t>
  </si>
  <si>
    <t>67/2021</t>
  </si>
  <si>
    <t>Associação Cultural José Vitório dos Reis</t>
  </si>
  <si>
    <t>01/03/2022 a 28/01/2023</t>
  </si>
  <si>
    <t>6195/2021</t>
  </si>
  <si>
    <t>022.2259.2021.0005244-49</t>
  </si>
  <si>
    <t>72/2021</t>
  </si>
  <si>
    <t>BAIANAO MOVEIS E ELETRODOMESTICOS LTDA</t>
  </si>
  <si>
    <t>165.117.561</t>
  </si>
  <si>
    <t>John Lima de Oliveira</t>
  </si>
  <si>
    <t>25/05/2022 a 06/09/2022</t>
  </si>
  <si>
    <t>6537/2021</t>
  </si>
  <si>
    <t>022.2259.2021.0005234-77</t>
  </si>
  <si>
    <t>71/2021</t>
  </si>
  <si>
    <t>EPP Publicações e Publicidade Ltda</t>
  </si>
  <si>
    <t>24/01/2022 a 21/10/2022</t>
  </si>
  <si>
    <t> ESTADO DA BAHIA</t>
  </si>
  <si>
    <t xml:space="preserve">FAZCULTURA - Acompanhamento / Execução 2021	</t>
  </si>
  <si>
    <t>RESUMO Execução</t>
  </si>
  <si>
    <t>%</t>
  </si>
  <si>
    <t>VALOR AUTORIZADO</t>
  </si>
  <si>
    <t>VALOR UTILIZADO</t>
  </si>
  <si>
    <t>SALDO</t>
  </si>
  <si>
    <t>Segmento / Linguagem</t>
  </si>
  <si>
    <t>Qtde de Projetos</t>
  </si>
  <si>
    <t>Incentivo Concedido</t>
  </si>
  <si>
    <t>Percentual Utiliz.</t>
  </si>
  <si>
    <t>Segmentos Integrados</t>
  </si>
  <si>
    <t xml:space="preserve">Transversalidade da Cultura </t>
  </si>
  <si>
    <t>Cultura Digital</t>
  </si>
  <si>
    <t xml:space="preserve">Literatura </t>
  </si>
  <si>
    <t>Artes Visuais</t>
  </si>
  <si>
    <t>GRUPOS</t>
  </si>
  <si>
    <t>Qtde Concessão</t>
  </si>
  <si>
    <t>Grupo 1</t>
  </si>
  <si>
    <t>Grupo 2</t>
  </si>
  <si>
    <t>Grupo 3</t>
  </si>
  <si>
    <t xml:space="preserve">*GRUPOS </t>
  </si>
  <si>
    <t>GRUPO 1:</t>
  </si>
  <si>
    <t>Proponente residente na Região Metropolitana de Salvador - RMS e projeto executado na RMS ou fora do Estado da Bahia</t>
  </si>
  <si>
    <t>GRUPO 2:</t>
  </si>
  <si>
    <t>Proponente residente na Região Metropolitana de Salvador - RMS e projeto executado no interior ou interior e RMS</t>
  </si>
  <si>
    <t>GRUPO 3:</t>
  </si>
  <si>
    <t>Proponente residente no interior e projeto executado no interior e/ou RMS ou fora do Estado da Bahia</t>
  </si>
  <si>
    <t>Qualquer observação nesta tabela deve ser reportado ao email: atendimento@cultura.ba.gov.br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</si>
</sst>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#,##0.00"/>
    <numFmt numFmtId="165" formatCode="&quot;R$&quot;#,##0.00;[Red]&quot;R$&quot;#,##0.00"/>
  </numFmts>
  <fonts count="36">
    <font>
      <sz val="10"/>
      <color rgb="FF00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8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1"/>
      <color rgb="FF002060"/>
      <name val="Arial"/>
      <family val="2"/>
    </font>
    <font>
      <sz val="11"/>
      <color theme="0"/>
      <name val="Arial"/>
      <family val="2"/>
    </font>
    <font>
      <b/>
      <sz val="11"/>
      <color rgb="FFFFFFFF"/>
      <name val="Arial"/>
      <family val="2"/>
    </font>
    <font>
      <i/>
      <sz val="11"/>
      <color rgb="FF000000"/>
      <name val="Arial"/>
      <family val="2"/>
    </font>
    <font>
      <b/>
      <i/>
      <sz val="11"/>
      <color theme="0" tint="-0.499984740745262"/>
      <name val="Arial"/>
      <family val="2"/>
    </font>
    <font>
      <sz val="10"/>
      <color theme="0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0"/>
      <name val="Arial"/>
    </font>
    <font>
      <b/>
      <sz val="11"/>
      <name val="Arial"/>
    </font>
    <font>
      <b/>
      <sz val="11"/>
      <color rgb="FF000000"/>
      <name val="Arial"/>
    </font>
    <font>
      <sz val="10"/>
      <color rgb="FF201F1E"/>
      <name val="Arial"/>
    </font>
    <font>
      <sz val="10"/>
      <name val="Arial"/>
    </font>
    <font>
      <sz val="11"/>
      <color rgb="FF201F1E"/>
      <name val="Arial"/>
    </font>
    <font>
      <sz val="11"/>
      <name val="Arial"/>
    </font>
    <font>
      <sz val="10"/>
      <color rgb="FF201F1E"/>
      <name val="Book Antiqua"/>
      <family val="1"/>
      <charset val="1"/>
    </font>
    <font>
      <b/>
      <sz val="11"/>
      <color rgb="FF000000"/>
      <name val="Arial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FF"/>
        <bgColor rgb="FF00CCFF"/>
      </patternFill>
    </fill>
    <fill>
      <patternFill patternType="solid">
        <fgColor rgb="FFE5E0EC"/>
        <bgColor indexed="64"/>
      </patternFill>
    </fill>
    <fill>
      <patternFill patternType="solid">
        <fgColor theme="1" tint="0.34998626667073579"/>
        <bgColor rgb="FFDDD9C3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rgb="FF000080"/>
      </patternFill>
    </fill>
    <fill>
      <patternFill patternType="solid">
        <fgColor theme="4" tint="0.59999389629810485"/>
        <bgColor rgb="FFCFE2F3"/>
      </patternFill>
    </fill>
    <fill>
      <patternFill patternType="solid">
        <fgColor theme="1" tint="0.34998626667073579"/>
        <bgColor rgb="FF0B539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rgb="FF00000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</cellStyleXfs>
  <cellXfs count="246">
    <xf numFmtId="0" fontId="0" fillId="0" borderId="0" xfId="0"/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14" fontId="1" fillId="2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" fontId="12" fillId="7" borderId="12" xfId="0" applyNumberFormat="1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1" fontId="12" fillId="7" borderId="14" xfId="0" applyNumberFormat="1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vertical="center" wrapText="1"/>
    </xf>
    <xf numFmtId="49" fontId="11" fillId="7" borderId="15" xfId="0" applyNumberFormat="1" applyFont="1" applyFill="1" applyBorder="1" applyAlignment="1">
      <alignment vertical="center" wrapText="1"/>
    </xf>
    <xf numFmtId="0" fontId="11" fillId="7" borderId="15" xfId="0" applyFont="1" applyFill="1" applyBorder="1" applyAlignment="1">
      <alignment horizontal="center" vertical="center" wrapText="1"/>
    </xf>
    <xf numFmtId="49" fontId="11" fillId="7" borderId="15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1" fontId="12" fillId="7" borderId="15" xfId="0" applyNumberFormat="1" applyFont="1" applyFill="1" applyBorder="1" applyAlignment="1">
      <alignment horizontal="center" vertical="center"/>
    </xf>
    <xf numFmtId="0" fontId="13" fillId="0" borderId="0" xfId="0" applyFont="1"/>
    <xf numFmtId="0" fontId="15" fillId="8" borderId="3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left"/>
    </xf>
    <xf numFmtId="0" fontId="14" fillId="0" borderId="12" xfId="0" applyFont="1" applyBorder="1"/>
    <xf numFmtId="0" fontId="13" fillId="0" borderId="12" xfId="0" applyFont="1" applyBorder="1"/>
    <xf numFmtId="4" fontId="3" fillId="0" borderId="15" xfId="0" applyNumberFormat="1" applyFont="1" applyBorder="1" applyAlignment="1">
      <alignment vertical="top"/>
    </xf>
    <xf numFmtId="4" fontId="4" fillId="0" borderId="15" xfId="0" applyNumberFormat="1" applyFont="1" applyBorder="1"/>
    <xf numFmtId="0" fontId="16" fillId="10" borderId="21" xfId="0" applyFont="1" applyFill="1" applyBorder="1" applyAlignment="1">
      <alignment horizontal="center" vertical="center"/>
    </xf>
    <xf numFmtId="0" fontId="13" fillId="0" borderId="13" xfId="0" applyFont="1" applyBorder="1"/>
    <xf numFmtId="44" fontId="5" fillId="2" borderId="1" xfId="1" applyFont="1" applyFill="1" applyBorder="1" applyAlignment="1">
      <alignment horizontal="right"/>
    </xf>
    <xf numFmtId="10" fontId="5" fillId="2" borderId="1" xfId="0" applyNumberFormat="1" applyFont="1" applyFill="1" applyBorder="1" applyAlignment="1">
      <alignment horizontal="center"/>
    </xf>
    <xf numFmtId="10" fontId="14" fillId="2" borderId="1" xfId="0" applyNumberFormat="1" applyFont="1" applyFill="1" applyBorder="1" applyAlignment="1">
      <alignment horizontal="center"/>
    </xf>
    <xf numFmtId="44" fontId="12" fillId="11" borderId="22" xfId="1" applyFont="1" applyFill="1" applyBorder="1" applyAlignment="1">
      <alignment horizontal="right"/>
    </xf>
    <xf numFmtId="10" fontId="12" fillId="11" borderId="23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vertical="top"/>
    </xf>
    <xf numFmtId="4" fontId="4" fillId="0" borderId="14" xfId="0" applyNumberFormat="1" applyFont="1" applyBorder="1"/>
    <xf numFmtId="4" fontId="3" fillId="0" borderId="12" xfId="0" applyNumberFormat="1" applyFont="1" applyBorder="1" applyAlignment="1">
      <alignment vertical="top"/>
    </xf>
    <xf numFmtId="4" fontId="4" fillId="0" borderId="12" xfId="0" applyNumberFormat="1" applyFont="1" applyBorder="1"/>
    <xf numFmtId="0" fontId="4" fillId="0" borderId="12" xfId="0" applyFont="1" applyBorder="1"/>
    <xf numFmtId="0" fontId="4" fillId="0" borderId="15" xfId="0" applyFont="1" applyBorder="1"/>
    <xf numFmtId="4" fontId="16" fillId="12" borderId="24" xfId="0" applyNumberFormat="1" applyFont="1" applyFill="1" applyBorder="1" applyAlignment="1">
      <alignment horizontal="center" vertical="center"/>
    </xf>
    <xf numFmtId="4" fontId="16" fillId="12" borderId="25" xfId="0" applyNumberFormat="1" applyFont="1" applyFill="1" applyBorder="1" applyAlignment="1">
      <alignment horizontal="center" vertical="center" wrapText="1"/>
    </xf>
    <xf numFmtId="4" fontId="16" fillId="12" borderId="21" xfId="0" applyNumberFormat="1" applyFont="1" applyFill="1" applyBorder="1" applyAlignment="1">
      <alignment horizontal="center" vertical="center" wrapText="1"/>
    </xf>
    <xf numFmtId="4" fontId="5" fillId="13" borderId="1" xfId="0" applyNumberFormat="1" applyFont="1" applyFill="1" applyBorder="1" applyAlignment="1">
      <alignment wrapText="1"/>
    </xf>
    <xf numFmtId="3" fontId="5" fillId="13" borderId="1" xfId="0" applyNumberFormat="1" applyFont="1" applyFill="1" applyBorder="1" applyAlignment="1">
      <alignment horizontal="center"/>
    </xf>
    <xf numFmtId="44" fontId="5" fillId="13" borderId="1" xfId="1" applyFont="1" applyFill="1" applyBorder="1" applyAlignment="1">
      <alignment horizontal="left"/>
    </xf>
    <xf numFmtId="0" fontId="16" fillId="14" borderId="1" xfId="0" applyFont="1" applyFill="1" applyBorder="1" applyAlignment="1">
      <alignment horizontal="right"/>
    </xf>
    <xf numFmtId="3" fontId="16" fillId="14" borderId="1" xfId="0" applyNumberFormat="1" applyFont="1" applyFill="1" applyBorder="1" applyAlignment="1">
      <alignment horizontal="center"/>
    </xf>
    <xf numFmtId="44" fontId="16" fillId="14" borderId="1" xfId="1" applyFont="1" applyFill="1" applyBorder="1" applyAlignment="1">
      <alignment horizontal="center"/>
    </xf>
    <xf numFmtId="10" fontId="16" fillId="14" borderId="1" xfId="0" applyNumberFormat="1" applyFont="1" applyFill="1" applyBorder="1" applyAlignment="1">
      <alignment horizontal="center"/>
    </xf>
    <xf numFmtId="0" fontId="4" fillId="0" borderId="14" xfId="0" applyFont="1" applyBorder="1"/>
    <xf numFmtId="4" fontId="12" fillId="11" borderId="12" xfId="0" applyNumberFormat="1" applyFont="1" applyFill="1" applyBorder="1" applyAlignment="1">
      <alignment horizontal="center" vertical="center"/>
    </xf>
    <xf numFmtId="4" fontId="12" fillId="11" borderId="12" xfId="0" applyNumberFormat="1" applyFont="1" applyFill="1" applyBorder="1" applyAlignment="1">
      <alignment horizontal="center" vertical="center" wrapText="1"/>
    </xf>
    <xf numFmtId="4" fontId="12" fillId="11" borderId="12" xfId="0" applyNumberFormat="1" applyFont="1" applyFill="1" applyBorder="1" applyAlignment="1">
      <alignment horizontal="left" vertical="center" wrapText="1"/>
    </xf>
    <xf numFmtId="4" fontId="12" fillId="11" borderId="12" xfId="0" applyNumberFormat="1" applyFont="1" applyFill="1" applyBorder="1" applyAlignment="1">
      <alignment horizontal="left" vertical="center"/>
    </xf>
    <xf numFmtId="3" fontId="5" fillId="6" borderId="12" xfId="0" applyNumberFormat="1" applyFont="1" applyFill="1" applyBorder="1" applyAlignment="1">
      <alignment horizontal="center" vertical="center"/>
    </xf>
    <xf numFmtId="4" fontId="5" fillId="6" borderId="12" xfId="0" applyNumberFormat="1" applyFont="1" applyFill="1" applyBorder="1" applyAlignment="1">
      <alignment horizontal="right" vertical="center"/>
    </xf>
    <xf numFmtId="10" fontId="5" fillId="6" borderId="12" xfId="0" applyNumberFormat="1" applyFont="1" applyFill="1" applyBorder="1" applyAlignment="1">
      <alignment horizontal="center" vertical="center"/>
    </xf>
    <xf numFmtId="3" fontId="5" fillId="3" borderId="12" xfId="0" applyNumberFormat="1" applyFont="1" applyFill="1" applyBorder="1" applyAlignment="1">
      <alignment horizontal="center" vertical="center"/>
    </xf>
    <xf numFmtId="4" fontId="5" fillId="3" borderId="12" xfId="0" applyNumberFormat="1" applyFont="1" applyFill="1" applyBorder="1" applyAlignment="1">
      <alignment horizontal="right" vertical="center"/>
    </xf>
    <xf numFmtId="10" fontId="5" fillId="3" borderId="12" xfId="0" applyNumberFormat="1" applyFont="1" applyFill="1" applyBorder="1" applyAlignment="1">
      <alignment horizontal="center" vertical="center"/>
    </xf>
    <xf numFmtId="3" fontId="5" fillId="4" borderId="12" xfId="0" applyNumberFormat="1" applyFont="1" applyFill="1" applyBorder="1" applyAlignment="1">
      <alignment horizontal="center" vertical="center"/>
    </xf>
    <xf numFmtId="4" fontId="5" fillId="4" borderId="12" xfId="0" applyNumberFormat="1" applyFont="1" applyFill="1" applyBorder="1" applyAlignment="1">
      <alignment horizontal="right" vertical="center"/>
    </xf>
    <xf numFmtId="10" fontId="5" fillId="4" borderId="12" xfId="0" applyNumberFormat="1" applyFont="1" applyFill="1" applyBorder="1" applyAlignment="1">
      <alignment horizontal="center" vertical="center"/>
    </xf>
    <xf numFmtId="3" fontId="12" fillId="11" borderId="12" xfId="0" applyNumberFormat="1" applyFont="1" applyFill="1" applyBorder="1" applyAlignment="1">
      <alignment horizontal="center" vertical="center"/>
    </xf>
    <xf numFmtId="4" fontId="12" fillId="11" borderId="12" xfId="0" applyNumberFormat="1" applyFont="1" applyFill="1" applyBorder="1" applyAlignment="1">
      <alignment horizontal="right" vertical="center"/>
    </xf>
    <xf numFmtId="10" fontId="12" fillId="11" borderId="12" xfId="0" applyNumberFormat="1" applyFont="1" applyFill="1" applyBorder="1" applyAlignment="1">
      <alignment horizontal="center" vertical="center"/>
    </xf>
    <xf numFmtId="0" fontId="17" fillId="0" borderId="12" xfId="0" applyFont="1" applyBorder="1"/>
    <xf numFmtId="0" fontId="17" fillId="0" borderId="12" xfId="0" applyFont="1" applyBorder="1" applyAlignment="1">
      <alignment horizontal="right"/>
    </xf>
    <xf numFmtId="0" fontId="1" fillId="2" borderId="10" xfId="0" applyFont="1" applyFill="1" applyBorder="1" applyAlignment="1">
      <alignment horizontal="center" vertical="center" wrapText="1"/>
    </xf>
    <xf numFmtId="0" fontId="20" fillId="0" borderId="12" xfId="0" applyFont="1" applyBorder="1"/>
    <xf numFmtId="0" fontId="14" fillId="0" borderId="9" xfId="0" applyFont="1" applyBorder="1"/>
    <xf numFmtId="0" fontId="20" fillId="0" borderId="9" xfId="0" applyFont="1" applyBorder="1"/>
    <xf numFmtId="0" fontId="13" fillId="0" borderId="5" xfId="0" applyFont="1" applyBorder="1" applyAlignment="1">
      <alignment horizontal="left"/>
    </xf>
    <xf numFmtId="44" fontId="13" fillId="0" borderId="0" xfId="1" applyFont="1"/>
    <xf numFmtId="4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5" fillId="15" borderId="1" xfId="0" applyNumberFormat="1" applyFont="1" applyFill="1" applyBorder="1" applyAlignment="1">
      <alignment wrapText="1"/>
    </xf>
    <xf numFmtId="3" fontId="5" fillId="15" borderId="1" xfId="0" applyNumberFormat="1" applyFont="1" applyFill="1" applyBorder="1" applyAlignment="1">
      <alignment horizontal="center"/>
    </xf>
    <xf numFmtId="44" fontId="5" fillId="15" borderId="1" xfId="1" applyFont="1" applyFill="1" applyBorder="1" applyAlignment="1">
      <alignment horizontal="left"/>
    </xf>
    <xf numFmtId="4" fontId="5" fillId="16" borderId="1" xfId="0" applyNumberFormat="1" applyFont="1" applyFill="1" applyBorder="1" applyAlignment="1">
      <alignment wrapText="1"/>
    </xf>
    <xf numFmtId="8" fontId="4" fillId="0" borderId="12" xfId="0" applyNumberFormat="1" applyFont="1" applyBorder="1"/>
    <xf numFmtId="14" fontId="1" fillId="2" borderId="18" xfId="0" applyNumberFormat="1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44" fontId="5" fillId="0" borderId="1" xfId="1" applyFont="1" applyFill="1" applyBorder="1" applyAlignment="1">
      <alignment horizontal="left"/>
    </xf>
    <xf numFmtId="0" fontId="1" fillId="0" borderId="10" xfId="0" quotePrefix="1" applyFont="1" applyBorder="1" applyAlignment="1">
      <alignment horizont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 wrapText="1"/>
    </xf>
    <xf numFmtId="0" fontId="12" fillId="7" borderId="16" xfId="0" applyFont="1" applyFill="1" applyBorder="1" applyAlignment="1">
      <alignment vertical="center" wrapText="1"/>
    </xf>
    <xf numFmtId="0" fontId="12" fillId="7" borderId="9" xfId="0" applyFont="1" applyFill="1" applyBorder="1" applyAlignment="1">
      <alignment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164" fontId="7" fillId="6" borderId="17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10" fillId="7" borderId="13" xfId="0" applyNumberFormat="1" applyFont="1" applyFill="1" applyBorder="1" applyAlignment="1">
      <alignment horizontal="center" vertical="center" wrapText="1"/>
    </xf>
    <xf numFmtId="164" fontId="8" fillId="6" borderId="17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164" fontId="11" fillId="7" borderId="13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64" fontId="14" fillId="0" borderId="0" xfId="0" applyNumberFormat="1" applyFont="1"/>
    <xf numFmtId="164" fontId="15" fillId="8" borderId="4" xfId="0" applyNumberFormat="1" applyFont="1" applyFill="1" applyBorder="1" applyAlignment="1">
      <alignment horizontal="center"/>
    </xf>
    <xf numFmtId="164" fontId="13" fillId="0" borderId="6" xfId="0" applyNumberFormat="1" applyFont="1" applyBorder="1"/>
    <xf numFmtId="164" fontId="12" fillId="9" borderId="1" xfId="0" applyNumberFormat="1" applyFont="1" applyFill="1" applyBorder="1"/>
    <xf numFmtId="164" fontId="13" fillId="0" borderId="0" xfId="0" applyNumberFormat="1" applyFont="1"/>
    <xf numFmtId="44" fontId="5" fillId="15" borderId="33" xfId="1" applyFont="1" applyFill="1" applyBorder="1" applyAlignment="1">
      <alignment horizontal="left"/>
    </xf>
    <xf numFmtId="10" fontId="5" fillId="13" borderId="34" xfId="0" applyNumberFormat="1" applyFont="1" applyFill="1" applyBorder="1" applyAlignment="1">
      <alignment horizontal="center"/>
    </xf>
    <xf numFmtId="10" fontId="5" fillId="0" borderId="34" xfId="0" applyNumberFormat="1" applyFont="1" applyBorder="1" applyAlignment="1">
      <alignment horizontal="center"/>
    </xf>
    <xf numFmtId="49" fontId="12" fillId="7" borderId="15" xfId="0" applyNumberFormat="1" applyFont="1" applyFill="1" applyBorder="1" applyAlignment="1">
      <alignment vertical="center" wrapText="1"/>
    </xf>
    <xf numFmtId="49" fontId="12" fillId="7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4" fontId="4" fillId="15" borderId="1" xfId="0" applyNumberFormat="1" applyFont="1" applyFill="1" applyBorder="1" applyAlignment="1">
      <alignment wrapText="1"/>
    </xf>
    <xf numFmtId="10" fontId="5" fillId="15" borderId="34" xfId="0" applyNumberFormat="1" applyFont="1" applyFill="1" applyBorder="1" applyAlignment="1">
      <alignment horizontal="center"/>
    </xf>
    <xf numFmtId="3" fontId="5" fillId="16" borderId="1" xfId="0" applyNumberFormat="1" applyFont="1" applyFill="1" applyBorder="1" applyAlignment="1">
      <alignment horizontal="center"/>
    </xf>
    <xf numFmtId="44" fontId="5" fillId="16" borderId="1" xfId="1" applyFont="1" applyFill="1" applyBorder="1" applyAlignment="1">
      <alignment horizontal="left"/>
    </xf>
    <xf numFmtId="10" fontId="5" fillId="16" borderId="34" xfId="0" applyNumberFormat="1" applyFont="1" applyFill="1" applyBorder="1" applyAlignment="1">
      <alignment horizontal="center"/>
    </xf>
    <xf numFmtId="4" fontId="22" fillId="0" borderId="1" xfId="0" applyNumberFormat="1" applyFont="1" applyBorder="1" applyAlignment="1">
      <alignment horizontal="left" vertical="center" wrapText="1"/>
    </xf>
    <xf numFmtId="0" fontId="23" fillId="0" borderId="12" xfId="0" applyFont="1" applyBorder="1"/>
    <xf numFmtId="165" fontId="7" fillId="0" borderId="0" xfId="0" applyNumberFormat="1" applyFont="1"/>
    <xf numFmtId="14" fontId="0" fillId="0" borderId="10" xfId="0" applyNumberForma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1" fillId="0" borderId="37" xfId="0" applyFont="1" applyBorder="1" applyAlignment="1">
      <alignment horizontal="center" wrapText="1"/>
    </xf>
    <xf numFmtId="4" fontId="1" fillId="0" borderId="37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center" wrapText="1"/>
    </xf>
    <xf numFmtId="164" fontId="1" fillId="0" borderId="36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wrapText="1"/>
    </xf>
    <xf numFmtId="4" fontId="1" fillId="0" borderId="35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center" wrapText="1"/>
    </xf>
    <xf numFmtId="164" fontId="1" fillId="0" borderId="39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indent="1"/>
    </xf>
    <xf numFmtId="0" fontId="1" fillId="0" borderId="11" xfId="0" applyFont="1" applyBorder="1" applyAlignment="1">
      <alignment horizontal="center" wrapText="1"/>
    </xf>
    <xf numFmtId="0" fontId="1" fillId="15" borderId="1" xfId="0" applyFont="1" applyFill="1" applyBorder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1" fontId="12" fillId="7" borderId="15" xfId="0" applyNumberFormat="1" applyFont="1" applyFill="1" applyBorder="1" applyAlignment="1">
      <alignment horizontal="center" vertical="center" wrapText="1"/>
    </xf>
    <xf numFmtId="0" fontId="25" fillId="0" borderId="12" xfId="0" applyFont="1" applyBorder="1"/>
    <xf numFmtId="0" fontId="1" fillId="0" borderId="18" xfId="0" quotePrefix="1" applyFont="1" applyBorder="1" applyAlignment="1">
      <alignment horizontal="center" wrapText="1"/>
    </xf>
    <xf numFmtId="49" fontId="9" fillId="7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quotePrefix="1" applyNumberFormat="1" applyFont="1" applyBorder="1" applyAlignment="1">
      <alignment horizontal="center" wrapText="1"/>
    </xf>
    <xf numFmtId="49" fontId="1" fillId="0" borderId="10" xfId="0" quotePrefix="1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7" fillId="7" borderId="15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26" fillId="0" borderId="10" xfId="3" applyFont="1" applyBorder="1" applyAlignment="1">
      <alignment vertical="center" wrapText="1"/>
    </xf>
    <xf numFmtId="0" fontId="1" fillId="0" borderId="18" xfId="0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164" fontId="1" fillId="3" borderId="2" xfId="0" applyNumberFormat="1" applyFont="1" applyFill="1" applyBorder="1" applyAlignment="1">
      <alignment horizontal="center" wrapText="1"/>
    </xf>
    <xf numFmtId="164" fontId="1" fillId="3" borderId="10" xfId="0" applyNumberFormat="1" applyFont="1" applyFill="1" applyBorder="1" applyAlignment="1">
      <alignment horizontal="center" wrapText="1"/>
    </xf>
    <xf numFmtId="164" fontId="1" fillId="3" borderId="34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wrapText="1"/>
    </xf>
    <xf numFmtId="164" fontId="1" fillId="4" borderId="2" xfId="0" applyNumberFormat="1" applyFont="1" applyFill="1" applyBorder="1" applyAlignment="1">
      <alignment horizont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 wrapText="1"/>
    </xf>
    <xf numFmtId="164" fontId="1" fillId="5" borderId="10" xfId="0" applyNumberFormat="1" applyFont="1" applyFill="1" applyBorder="1" applyAlignment="1">
      <alignment horizontal="center" vertical="center" wrapText="1"/>
    </xf>
    <xf numFmtId="164" fontId="1" fillId="4" borderId="34" xfId="0" applyNumberFormat="1" applyFont="1" applyFill="1" applyBorder="1" applyAlignment="1">
      <alignment horizontal="center" wrapText="1"/>
    </xf>
    <xf numFmtId="164" fontId="1" fillId="5" borderId="38" xfId="0" applyNumberFormat="1" applyFont="1" applyFill="1" applyBorder="1" applyAlignment="1">
      <alignment horizontal="center" vertical="center" wrapText="1"/>
    </xf>
    <xf numFmtId="164" fontId="1" fillId="5" borderId="33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wrapText="1"/>
    </xf>
    <xf numFmtId="164" fontId="1" fillId="6" borderId="2" xfId="0" applyNumberFormat="1" applyFont="1" applyFill="1" applyBorder="1" applyAlignment="1">
      <alignment horizontal="center" wrapText="1"/>
    </xf>
    <xf numFmtId="164" fontId="1" fillId="6" borderId="10" xfId="0" applyNumberFormat="1" applyFont="1" applyFill="1" applyBorder="1" applyAlignment="1">
      <alignment horizontal="center" wrapText="1"/>
    </xf>
    <xf numFmtId="164" fontId="1" fillId="6" borderId="34" xfId="0" applyNumberFormat="1" applyFont="1" applyFill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15" borderId="35" xfId="0" applyFont="1" applyFill="1" applyBorder="1" applyAlignment="1">
      <alignment horizontal="center" vertical="center" wrapText="1"/>
    </xf>
    <xf numFmtId="0" fontId="31" fillId="15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3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15" borderId="10" xfId="0" applyFont="1" applyFill="1" applyBorder="1" applyAlignment="1">
      <alignment horizontal="center" vertical="center" wrapText="1"/>
    </xf>
    <xf numFmtId="0" fontId="33" fillId="15" borderId="37" xfId="0" applyFont="1" applyFill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4" fontId="4" fillId="15" borderId="1" xfId="0" applyNumberFormat="1" applyFont="1" applyFill="1" applyBorder="1" applyAlignment="1">
      <alignment horizontal="center" wrapText="1"/>
    </xf>
    <xf numFmtId="4" fontId="4" fillId="15" borderId="1" xfId="0" applyNumberFormat="1" applyFont="1" applyFill="1" applyBorder="1" applyAlignment="1">
      <alignment horizontal="center" vertical="center" wrapText="1"/>
    </xf>
    <xf numFmtId="0" fontId="33" fillId="15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164" fontId="1" fillId="6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1" fillId="15" borderId="1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0" fontId="34" fillId="0" borderId="0" xfId="0" applyFont="1" applyAlignment="1">
      <alignment wrapText="1"/>
    </xf>
    <xf numFmtId="0" fontId="30" fillId="0" borderId="37" xfId="0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5" fillId="0" borderId="0" xfId="0" quotePrefix="1" applyFont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0" fillId="0" borderId="16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wrapText="1"/>
    </xf>
    <xf numFmtId="0" fontId="21" fillId="0" borderId="30" xfId="0" applyFont="1" applyBorder="1" applyAlignment="1">
      <alignment horizontal="left" wrapText="1"/>
    </xf>
    <xf numFmtId="1" fontId="12" fillId="7" borderId="31" xfId="0" applyNumberFormat="1" applyFont="1" applyFill="1" applyBorder="1" applyAlignment="1">
      <alignment horizontal="center" vertical="center" wrapText="1"/>
    </xf>
    <xf numFmtId="0" fontId="19" fillId="11" borderId="31" xfId="0" applyFont="1" applyFill="1" applyBorder="1" applyAlignment="1">
      <alignment wrapText="1"/>
    </xf>
    <xf numFmtId="0" fontId="19" fillId="11" borderId="32" xfId="0" applyFont="1" applyFill="1" applyBorder="1" applyAlignment="1">
      <alignment wrapText="1"/>
    </xf>
    <xf numFmtId="0" fontId="12" fillId="7" borderId="12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wrapText="1"/>
    </xf>
    <xf numFmtId="0" fontId="13" fillId="0" borderId="26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8" fillId="0" borderId="26" xfId="0" applyFont="1" applyBorder="1" applyAlignment="1">
      <alignment horizontal="left" wrapText="1"/>
    </xf>
    <xf numFmtId="0" fontId="18" fillId="0" borderId="27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4" fontId="16" fillId="10" borderId="24" xfId="0" applyNumberFormat="1" applyFont="1" applyFill="1" applyBorder="1" applyAlignment="1">
      <alignment horizontal="center" vertical="center"/>
    </xf>
    <xf numFmtId="4" fontId="16" fillId="10" borderId="25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left"/>
    </xf>
    <xf numFmtId="0" fontId="12" fillId="11" borderId="28" xfId="0" applyFont="1" applyFill="1" applyBorder="1" applyAlignment="1">
      <alignment horizontal="right"/>
    </xf>
    <xf numFmtId="0" fontId="12" fillId="11" borderId="22" xfId="0" applyFont="1" applyFill="1" applyBorder="1" applyAlignment="1">
      <alignment horizontal="right"/>
    </xf>
    <xf numFmtId="0" fontId="20" fillId="0" borderId="26" xfId="0" applyFont="1" applyBorder="1" applyAlignment="1"/>
    <xf numFmtId="0" fontId="20" fillId="0" borderId="27" xfId="0" applyFont="1" applyBorder="1" applyAlignment="1"/>
    <xf numFmtId="0" fontId="20" fillId="0" borderId="13" xfId="0" applyFont="1" applyBorder="1" applyAlignment="1"/>
  </cellXfs>
  <cellStyles count="4">
    <cellStyle name="Moeda" xfId="1" builtinId="4"/>
    <cellStyle name="Normal" xfId="0" builtinId="0"/>
    <cellStyle name="Normal 3" xfId="3" xr:uid="{7971B778-7672-482F-AAF8-8EED526E30A0}"/>
    <cellStyle name="Normal 4" xfId="2" xr:uid="{89F98125-E64E-4DCB-B350-731A8D81366A}"/>
  </cellStyles>
  <dxfs count="19"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font>
        <color theme="0"/>
      </font>
    </dxf>
    <dxf>
      <font>
        <color theme="0"/>
      </font>
    </dxf>
    <dxf>
      <alignment horizontal="center" readingOrder="0"/>
    </dxf>
    <dxf>
      <alignment horizontal="center" readingOrder="0"/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z val="12"/>
      </font>
    </dxf>
    <dxf>
      <font>
        <b/>
      </font>
    </dxf>
    <dxf>
      <border>
        <right style="thin">
          <color indexed="64"/>
        </right>
      </border>
    </dxf>
    <dxf>
      <font>
        <sz val="11"/>
      </font>
    </dxf>
    <dxf>
      <numFmt numFmtId="164" formatCode="&quot;R$&quot;#,##0.00"/>
    </dxf>
    <dxf>
      <numFmt numFmtId="164" formatCode="&quot;R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pt-BR">
                <a:solidFill>
                  <a:srgbClr val="002060"/>
                </a:solidFill>
              </a:rPr>
              <a:t>RESUMO EXECUÇÃO</a:t>
            </a:r>
          </a:p>
        </c:rich>
      </c:tx>
      <c:layout>
        <c:manualLayout>
          <c:xMode val="edge"/>
          <c:yMode val="edge"/>
          <c:x val="3.1083555500444369E-2"/>
          <c:y val="3.185842678756064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'Resumo Execução'!$A$6</c:f>
              <c:strCache>
                <c:ptCount val="1"/>
                <c:pt idx="0">
                  <c:v>VALOR AUTORIZADO</c:v>
                </c:pt>
              </c:strCache>
            </c:strRef>
          </c:tx>
          <c:invertIfNegative val="0"/>
          <c:cat>
            <c:strRef>
              <c:f>'Resumo Execução'!$C$5:$D$5</c:f>
              <c:strCache>
                <c:ptCount val="2"/>
                <c:pt idx="1">
                  <c:v>%</c:v>
                </c:pt>
              </c:strCache>
            </c:strRef>
          </c:cat>
          <c:val>
            <c:numRef>
              <c:f>'Resumo Execução'!$C$6</c:f>
              <c:numCache>
                <c:formatCode>_("R$"* #,##0.00_);_("R$"* \(#,##0.00\);_("R$"* "-"??_);_(@_)</c:formatCode>
                <c:ptCount val="1"/>
                <c:pt idx="0">
                  <c:v>15000000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A-4343-9EC3-5DE83E181EE0}"/>
            </c:ext>
          </c:extLst>
        </c:ser>
        <c:ser>
          <c:idx val="1"/>
          <c:order val="1"/>
          <c:tx>
            <c:strRef>
              <c:f>'Resumo Execução'!$A$7</c:f>
              <c:strCache>
                <c:ptCount val="1"/>
                <c:pt idx="0">
                  <c:v>VALOR UTILIZADO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'Resumo Execução'!$C$5:$D$5</c:f>
              <c:strCache>
                <c:ptCount val="2"/>
                <c:pt idx="1">
                  <c:v>%</c:v>
                </c:pt>
              </c:strCache>
            </c:strRef>
          </c:cat>
          <c:val>
            <c:numRef>
              <c:f>'Resumo Execução'!$C$7</c:f>
              <c:numCache>
                <c:formatCode>"R$"#,##0.00;[Red]"R$"#,##0.00</c:formatCode>
                <c:ptCount val="1"/>
                <c:pt idx="0">
                  <c:v>5089123.8999999994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A-4343-9EC3-5DE83E181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82598912"/>
        <c:axId val="82621184"/>
      </c:barChart>
      <c:catAx>
        <c:axId val="8259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2621184"/>
        <c:crosses val="autoZero"/>
        <c:auto val="1"/>
        <c:lblAlgn val="ctr"/>
        <c:lblOffset val="100"/>
        <c:noMultiLvlLbl val="0"/>
      </c:catAx>
      <c:valAx>
        <c:axId val="82621184"/>
        <c:scaling>
          <c:orientation val="minMax"/>
        </c:scaling>
        <c:delete val="0"/>
        <c:axPos val="l"/>
        <c:majorGridlines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82598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 w="6350">
      <a:noFill/>
    </a:ln>
  </c:spPr>
  <c:printSettings>
    <c:headerFooter/>
    <c:pageMargins b="0.78740157499999996" l="0.511811024" r="0.511811024" t="0.78740157499999996" header="0.31496062000000108" footer="0.314960620000001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*Grupos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BC-48DA-89B6-FDE2E2EEF0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BC-48DA-89B6-FDE2E2EEF0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FBC-48DA-89B6-FDE2E2EEF052}"/>
              </c:ext>
            </c:extLst>
          </c:dPt>
          <c:cat>
            <c:strRef>
              <c:f>'Resumo Execução'!$A$47:$A$49</c:f>
              <c:strCache>
                <c:ptCount val="3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</c:strCache>
            </c:strRef>
          </c:cat>
          <c:val>
            <c:numRef>
              <c:f>'Resumo Execução'!$B$47:$B$49</c:f>
              <c:numCache>
                <c:formatCode>#,##0</c:formatCode>
                <c:ptCount val="3"/>
                <c:pt idx="0">
                  <c:v>13</c:v>
                </c:pt>
                <c:pt idx="1">
                  <c:v>26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66-408A-831C-5F26D700F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Projetos por Segmento/Linguagem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B0-49BD-8FF8-0F24301819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B0-49BD-8FF8-0F24301819D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2B0-49BD-8FF8-0F24301819D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2B0-49BD-8FF8-0F24301819D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2B0-49BD-8FF8-0F24301819D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2B0-49BD-8FF8-0F24301819D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2B0-49BD-8FF8-0F24301819D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2B0-49BD-8FF8-0F24301819D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2B0-49BD-8FF8-0F24301819D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2B0-49BD-8FF8-0F24301819D3}"/>
              </c:ext>
            </c:extLst>
          </c:dPt>
          <c:cat>
            <c:strRef>
              <c:f>'Resumo Execução'!$A$30:$A$39</c:f>
              <c:strCache>
                <c:ptCount val="10"/>
                <c:pt idx="0">
                  <c:v>Audiovisual </c:v>
                </c:pt>
                <c:pt idx="1">
                  <c:v>Dança </c:v>
                </c:pt>
                <c:pt idx="2">
                  <c:v>Música</c:v>
                </c:pt>
                <c:pt idx="3">
                  <c:v>Segmentos Integrados</c:v>
                </c:pt>
                <c:pt idx="4">
                  <c:v>Transversalidade da Cultura </c:v>
                </c:pt>
                <c:pt idx="5">
                  <c:v>Cultura Digital</c:v>
                </c:pt>
                <c:pt idx="6">
                  <c:v>Teatro</c:v>
                </c:pt>
                <c:pt idx="7">
                  <c:v>Literatura </c:v>
                </c:pt>
                <c:pt idx="8">
                  <c:v>Manifestações culturais</c:v>
                </c:pt>
                <c:pt idx="9">
                  <c:v>Artes Visuais</c:v>
                </c:pt>
              </c:strCache>
            </c:strRef>
          </c:cat>
          <c:val>
            <c:numRef>
              <c:f>'Resumo Execução'!$B$30:$B$39</c:f>
              <c:numCache>
                <c:formatCode>#,##0</c:formatCode>
                <c:ptCount val="10"/>
                <c:pt idx="0">
                  <c:v>2</c:v>
                </c:pt>
                <c:pt idx="1">
                  <c:v>1</c:v>
                </c:pt>
                <c:pt idx="2" formatCode="General">
                  <c:v>16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A6-4675-A6A6-26096FB5A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9</xdr:row>
      <xdr:rowOff>123825</xdr:rowOff>
    </xdr:from>
    <xdr:to>
      <xdr:col>3</xdr:col>
      <xdr:colOff>228600</xdr:colOff>
      <xdr:row>27</xdr:row>
      <xdr:rowOff>9525</xdr:rowOff>
    </xdr:to>
    <xdr:graphicFrame macro="">
      <xdr:nvGraphicFramePr>
        <xdr:cNvPr id="3137" name="Gráfico 1">
          <a:extLst>
            <a:ext uri="{FF2B5EF4-FFF2-40B4-BE49-F238E27FC236}">
              <a16:creationId xmlns:a16="http://schemas.microsoft.com/office/drawing/2014/main" id="{96A8B074-98A4-4A59-8753-88590C332F3B}"/>
            </a:ext>
            <a:ext uri="{147F2762-F138-4A5C-976F-8EAC2B608ADB}">
              <a16:predDERef xmlns:a16="http://schemas.microsoft.com/office/drawing/2014/main" pred="{4275981F-B5C4-483F-B031-13CFD0B32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1362075</xdr:colOff>
      <xdr:row>50</xdr:row>
      <xdr:rowOff>171450</xdr:rowOff>
    </xdr:from>
    <xdr:to>
      <xdr:col>3</xdr:col>
      <xdr:colOff>1104900</xdr:colOff>
      <xdr:row>59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12B89ED-96DC-4E51-832C-1AC10E9242F2}"/>
            </a:ext>
            <a:ext uri="{147F2762-F138-4A5C-976F-8EAC2B608ADB}">
              <a16:predDERef xmlns:a16="http://schemas.microsoft.com/office/drawing/2014/main" pred="{BE8982D7-E554-4263-8A9B-2B3D90211E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390525</xdr:colOff>
      <xdr:row>27</xdr:row>
      <xdr:rowOff>47625</xdr:rowOff>
    </xdr:from>
    <xdr:to>
      <xdr:col>8</xdr:col>
      <xdr:colOff>171450</xdr:colOff>
      <xdr:row>42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E8EB2C7-7824-4894-9754-A2DBA70031B0}"/>
            </a:ext>
            <a:ext uri="{147F2762-F138-4A5C-976F-8EAC2B608ADB}">
              <a16:predDERef xmlns:a16="http://schemas.microsoft.com/office/drawing/2014/main" pred="{E12B89ED-96DC-4E51-832C-1AC10E9242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564.643559027776" createdVersion="3" refreshedVersion="7" minRefreshableVersion="3" recordCount="129" xr:uid="{00000000-000A-0000-FFFF-FFFF9C070000}">
  <cacheSource type="worksheet">
    <worksheetSource ref="A3:S315" sheet="Pareceres concedidos"/>
  </cacheSource>
  <cacheFields count="19">
    <cacheField name="AREA" numFmtId="0">
      <sharedItems containsBlank="1" count="18">
        <s v="Música"/>
        <s v="Audiovisual "/>
        <s v="Cultura transversal"/>
        <s v="Dança "/>
        <s v="Literatura"/>
        <s v="Manifestações culturais"/>
        <s v="Teatro"/>
        <m/>
        <s v="DANÇA" u="1"/>
        <s v="Manifestações Etnicas" u="1"/>
        <s v="Artes visuais" u="1"/>
        <s v="Audiovisual" u="1"/>
        <s v="SERV CRIATIVOS" u="1"/>
        <s v="Teatro " u="1"/>
        <s v="Transversalidade da Cultura " u="1"/>
        <s v="Literatura " u="1"/>
        <s v="Cultura Digital" u="1"/>
        <s v="Segmentos Integrados" u="1"/>
      </sharedItems>
    </cacheField>
    <cacheField name="PROCESSO" numFmtId="0">
      <sharedItems containsBlank="1"/>
    </cacheField>
    <cacheField name="OF" numFmtId="0">
      <sharedItems containsString="0" containsBlank="1" containsNumber="1" containsInteger="1" minValue="1" maxValue="76"/>
    </cacheField>
    <cacheField name="SOL" numFmtId="0">
      <sharedItems containsString="0" containsBlank="1" containsNumber="1" containsInteger="1" minValue="1" maxValue="76"/>
    </cacheField>
    <cacheField name="PROCESSO2" numFmtId="0">
      <sharedItems containsBlank="1"/>
    </cacheField>
    <cacheField name="PARECER" numFmtId="0">
      <sharedItems containsBlank="1"/>
    </cacheField>
    <cacheField name="NOME DO PROJETO" numFmtId="0">
      <sharedItems containsBlank="1" containsMixedTypes="1" containsNumber="1" containsInteger="1" minValue="111" maxValue="111111" count="28">
        <s v="Nossa Arte"/>
        <s v="Riachão"/>
        <s v="Mural de Feira – Isto não é uma parede"/>
        <s v="FESTIVAL DE MÚSICA DA PRAIA DO FORTE "/>
        <s v="SINFONICA GARCIA D'AVILA"/>
        <s v="Festival REC-BEAT SSA"/>
        <s v="Rumpilezzinho"/>
        <s v="Ilá Nara Couto"/>
        <s v="VIII ZONA MUNDI – FLUXO CONTÍNUO"/>
        <s v="Festival Virada Sustentável Salvador 2021 "/>
        <s v="FESTIVAL DE MÚSICA DA PRAIA DO FORTE"/>
        <s v="Tertuliana - Álbum Visual Sertransneja "/>
        <s v="Festival Sangue Novo - Ano IV "/>
        <s v="Implantação do Ateliê Escola de Lutheria de Feira de Santana"/>
        <s v="METADATAH - Mahal Pita "/>
        <s v="Escola Aguidavi do Jêje "/>
        <s v="Escola ECOAR de Dança"/>
        <s v="Pedagogia Griô: E-BOOKs e Contação de Historias"/>
        <s v="MUSICA CONECTA"/>
        <s v="Capoeiragem Mirim "/>
        <s v="Prêmio Braskem de Teatro 2020 – 2021"/>
        <s v="Minerva Cachoeirana Além da Música"/>
        <s v="TEM CRIANÇA NO SAMBA  "/>
        <s v="PATRULHA AMBIENTAL"/>
        <s v="Eu vim da Bahia Mirim"/>
        <m/>
        <n v="111" u="1"/>
        <n v="111111" u="1"/>
      </sharedItems>
    </cacheField>
    <cacheField name="RAZÃO SOCIAL" numFmtId="0">
      <sharedItems containsBlank="1"/>
    </cacheField>
    <cacheField name="INSC. EST." numFmtId="0">
      <sharedItems containsBlank="1" containsMixedTypes="1" containsNumber="1" containsInteger="1" minValue="56359615" maxValue="56359615"/>
    </cacheField>
    <cacheField name="PROPONENTE" numFmtId="0">
      <sharedItems containsBlank="1"/>
    </cacheField>
    <cacheField name="QTDE DE PROJETOS" numFmtId="0">
      <sharedItems containsString="0" containsBlank="1" containsNumber="1" containsInteger="1" minValue="0" maxValue="3"/>
    </cacheField>
    <cacheField name="VALOR" numFmtId="164">
      <sharedItems containsString="0" containsBlank="1" containsNumber="1" minValue="80000" maxValue="400000"/>
    </cacheField>
    <cacheField name="VALOR2" numFmtId="164">
      <sharedItems containsString="0" containsBlank="1" containsNumber="1" minValue="800" maxValue="320000"/>
    </cacheField>
    <cacheField name="VALOR3" numFmtId="164">
      <sharedItems containsString="0" containsBlank="1" containsNumber="1" minValue="8000" maxValue="160000"/>
    </cacheField>
    <cacheField name="TOTAL" numFmtId="164">
      <sharedItems containsString="0" containsBlank="1" containsNumber="1" minValue="800" maxValue="400000"/>
    </cacheField>
    <cacheField name="R$15.000.000,00" numFmtId="164">
      <sharedItems containsString="0" containsBlank="1" containsNumber="1" minValue="9910876.0999999996" maxValue="14680000"/>
    </cacheField>
    <cacheField name="DATA DA CONCESSÃO DE BENEFÍCIO" numFmtId="0">
      <sharedItems containsNonDate="0" containsDate="1" containsString="0" containsBlank="1" minDate="2021-05-03T00:00:00" maxDate="2021-12-31T00:00:00"/>
    </cacheField>
    <cacheField name="DATAS PREVISTAS PARA O EVENTO DE CULMINÂNCIA" numFmtId="0">
      <sharedItems containsDate="1" containsBlank="1" containsMixedTypes="1" minDate="2021-08-13T00:00:00" maxDate="2021-08-14T00:00:00"/>
    </cacheField>
    <cacheField name="DATA DE TÉRMINO DE EXECUÇÃO DO PROJETO" numFmtId="0">
      <sharedItems containsDate="1" containsBlank="1" containsMixedTypes="1" minDate="2021-06-30T00:00:00" maxDate="2023-07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">
  <r>
    <x v="0"/>
    <s v="005214/2020"/>
    <n v="15"/>
    <n v="15"/>
    <s v="022.2259.2021.0000639-64"/>
    <s v="15/2021"/>
    <x v="0"/>
    <s v="M Dias Branco S/A Indústria e Comércio de Alimentos"/>
    <n v="56359615"/>
    <s v="Michel Bruno da Conceição Fontes Santos"/>
    <n v="1"/>
    <n v="320000"/>
    <m/>
    <m/>
    <n v="320000"/>
    <n v="14680000"/>
    <d v="2021-05-03T00:00:00"/>
    <s v="12/04 a 20/09/2021"/>
    <d v="2021-10-29T00:00:00"/>
  </r>
  <r>
    <x v="0"/>
    <s v="04792/2019"/>
    <n v="10"/>
    <n v="10"/>
    <s v="022.2259.2021.0000639-64"/>
    <s v="10/2021"/>
    <x v="1"/>
    <s v="NATURA COSMETICOS S/A "/>
    <s v="082.328.791"/>
    <s v="Gabriela Fico da Rocha"/>
    <n v="1"/>
    <n v="160000"/>
    <m/>
    <m/>
    <n v="160000"/>
    <n v="14520000"/>
    <d v="2021-05-03T00:00:00"/>
    <s v="01/06/2021 a 27/11/2021"/>
    <d v="2021-12-11T00:00:00"/>
  </r>
  <r>
    <x v="1"/>
    <s v="04529/2019"/>
    <n v="11"/>
    <n v="11"/>
    <s v="022.2259.2021.0000639-64"/>
    <s v="11/2021"/>
    <x v="2"/>
    <s v="Distribuidora de Produtos Alimentícios São Roque Ltda"/>
    <s v="053.234.111 "/>
    <s v="Griot Produções Cinematográficas Ltda ME"/>
    <n v="1"/>
    <m/>
    <n v="320000"/>
    <m/>
    <n v="320000"/>
    <n v="14200000"/>
    <d v="2021-05-03T00:00:00"/>
    <s v="19/08/2020 a 28/02/2022"/>
    <d v="2022-02-28T00:00:00"/>
  </r>
  <r>
    <x v="0"/>
    <s v="5279/2020"/>
    <n v="24"/>
    <n v="24"/>
    <s v="022.2259.2021.0001024-55"/>
    <s v="23/2021"/>
    <x v="3"/>
    <s v="HIPERIDEAL EMPREENDIMENTOS LTDA"/>
    <s v="062.191.021"/>
    <s v="FORTE PRODUÇÕES ARTÍSTICAS LTDA."/>
    <n v="1"/>
    <m/>
    <n v="20000"/>
    <m/>
    <n v="20000"/>
    <n v="14180000"/>
    <d v="2021-05-19T00:00:00"/>
    <s v="13 a 16/05/2021"/>
    <d v="2021-06-30T00:00:00"/>
  </r>
  <r>
    <x v="0"/>
    <s v="5279/2020"/>
    <n v="25"/>
    <n v="25"/>
    <s v="022.2259.2021.0001024-55"/>
    <s v="24/2021"/>
    <x v="3"/>
    <s v="HIPERIDEAL EMPREENDIMENTOS LTDA"/>
    <s v="058.387.333"/>
    <s v="FORTE PRODUÇÕES ARTÍSTICAS LTDA."/>
    <n v="0"/>
    <m/>
    <n v="20000"/>
    <m/>
    <n v="20000"/>
    <n v="14160000"/>
    <d v="2021-05-19T00:00:00"/>
    <s v="13 a 16/05/2021"/>
    <d v="2021-06-30T00:00:00"/>
  </r>
  <r>
    <x v="0"/>
    <s v="5279/2020"/>
    <n v="26"/>
    <n v="26"/>
    <s v="022.2259.2021.0001024-55"/>
    <s v="25/2021"/>
    <x v="3"/>
    <s v="HIPERIDEAL EMPREENDIMENTOS LTDA"/>
    <s v="069.096.102"/>
    <s v="FORTE PRODUÇÕES ARTÍSTICAS LTDA."/>
    <n v="0"/>
    <m/>
    <n v="6400"/>
    <m/>
    <n v="6400"/>
    <n v="14153600"/>
    <d v="2021-05-19T00:00:00"/>
    <s v="13 a 16/05/2021"/>
    <d v="2021-06-30T00:00:00"/>
  </r>
  <r>
    <x v="0"/>
    <s v="5279/2020"/>
    <n v="27"/>
    <n v="27"/>
    <s v="022.2259.2021.0001024-55"/>
    <s v="26/2021"/>
    <x v="3"/>
    <s v="HIPERIDEAL EMPREENDIMENTOS LTDA"/>
    <s v="064.455.531"/>
    <s v="FORTE PRODUÇÕES ARTÍSTICAS LTDA."/>
    <n v="0"/>
    <m/>
    <n v="9600"/>
    <m/>
    <n v="9600"/>
    <n v="14144000"/>
    <d v="2021-05-19T00:00:00"/>
    <s v="13 a 16/05/2021"/>
    <d v="2021-06-30T00:00:00"/>
  </r>
  <r>
    <x v="0"/>
    <s v="5279/2020"/>
    <n v="28"/>
    <n v="28"/>
    <s v="022.2259.2021.0001024-55"/>
    <s v="27/2021"/>
    <x v="3"/>
    <s v="HIPERIDEAL EMPREENDIMENTOS LTDA"/>
    <s v="013.638.117"/>
    <s v="FORTE PRODUÇÕES ARTÍSTICAS LTDA."/>
    <n v="0"/>
    <m/>
    <n v="8000"/>
    <m/>
    <n v="8000"/>
    <n v="14136000"/>
    <d v="2021-05-19T00:00:00"/>
    <s v="13 a 16/05/2021"/>
    <d v="2021-06-30T00:00:00"/>
  </r>
  <r>
    <x v="0"/>
    <s v="5279/2020"/>
    <n v="29"/>
    <n v="29"/>
    <s v="022.2259.2021.0001024-55"/>
    <s v="28/2021"/>
    <x v="3"/>
    <s v="HIPERIDEAL EMPREENDIMENTOS LTDA"/>
    <s v="074.346.983"/>
    <s v="FORTE PRODUÇÕES ARTÍSTICAS LTDA."/>
    <n v="0"/>
    <m/>
    <n v="32000"/>
    <m/>
    <n v="32000"/>
    <n v="14104000"/>
    <d v="2021-05-19T00:00:00"/>
    <s v="13 a 16/05/2021"/>
    <d v="2021-06-30T00:00:00"/>
  </r>
  <r>
    <x v="0"/>
    <s v="5279/2020"/>
    <n v="30"/>
    <n v="30"/>
    <s v="022.2259.2021.0001024-55"/>
    <s v="29/2021"/>
    <x v="3"/>
    <s v="HIPERIDEAL EMPREENDIMENTOS LTDA"/>
    <s v="079.431.702"/>
    <s v="FORTE PRODUÇÕES ARTÍSTICAS LTDA."/>
    <n v="0"/>
    <m/>
    <n v="8000"/>
    <m/>
    <n v="8000"/>
    <n v="14096000"/>
    <d v="2021-05-19T00:00:00"/>
    <s v="13 a 16/05/2021"/>
    <d v="2021-06-30T00:00:00"/>
  </r>
  <r>
    <x v="0"/>
    <s v="5279/2020"/>
    <n v="31"/>
    <n v="31"/>
    <s v="022.2259.2021.0001024-55"/>
    <s v="30/2021"/>
    <x v="3"/>
    <s v="HIPERIDEAL EMPREENDIMENTOS LTDA"/>
    <s v="068.794.073"/>
    <s v="FORTE PRODUÇÕES ARTÍSTICAS LTDA."/>
    <n v="0"/>
    <m/>
    <n v="12800"/>
    <m/>
    <n v="12800"/>
    <n v="14083200"/>
    <d v="2021-05-19T00:00:00"/>
    <s v="13 a 16/05/2021"/>
    <d v="2021-06-30T00:00:00"/>
  </r>
  <r>
    <x v="0"/>
    <s v="5279/2020"/>
    <n v="32"/>
    <n v="32"/>
    <s v="022.2259.2021.0001024-55"/>
    <s v="31/2021"/>
    <x v="3"/>
    <s v="HIPERIDEAL EMPREENDIMENTOS LTDA"/>
    <s v="062.920.003"/>
    <s v="FORTE PRODUÇÕES ARTÍSTICAS LTDA."/>
    <n v="0"/>
    <m/>
    <n v="12800"/>
    <m/>
    <n v="12800"/>
    <n v="14070400"/>
    <d v="2021-05-19T00:00:00"/>
    <s v="13 a 16/05/2021"/>
    <d v="2021-06-30T00:00:00"/>
  </r>
  <r>
    <x v="0"/>
    <s v="5279/2020"/>
    <n v="33"/>
    <n v="33"/>
    <s v="022.2259.2021.0001024-55"/>
    <s v="32/2021"/>
    <x v="3"/>
    <s v="HIPERIDEAL EMPREENDIMENTOS LTDA"/>
    <s v="082.707.448"/>
    <s v="FORTE PRODUÇÕES ARTÍSTICAS LTDA."/>
    <n v="0"/>
    <m/>
    <n v="32000"/>
    <m/>
    <n v="32000"/>
    <n v="14038400"/>
    <d v="2021-05-19T00:00:00"/>
    <s v="13 a 16/05/2021"/>
    <d v="2021-06-30T00:00:00"/>
  </r>
  <r>
    <x v="0"/>
    <s v="5279/2020"/>
    <n v="34"/>
    <n v="34"/>
    <s v="022.2259.2021.0001024-55"/>
    <s v="33/2021"/>
    <x v="3"/>
    <s v="HIPERIDEAL EMPREENDIMENTOS LTDA"/>
    <s v="128.045.677"/>
    <s v="FORTE PRODUÇÕES ARTÍSTICAS LTDA."/>
    <n v="0"/>
    <m/>
    <n v="12800"/>
    <m/>
    <n v="12800"/>
    <n v="14025600"/>
    <d v="2021-05-19T00:00:00"/>
    <s v="13 a 16/05/2021"/>
    <d v="2021-06-30T00:00:00"/>
  </r>
  <r>
    <x v="0"/>
    <s v="5279/2020"/>
    <n v="35"/>
    <n v="35"/>
    <s v="022.2259.2021.0001024-55"/>
    <s v="34/2021"/>
    <x v="3"/>
    <s v="SERRANA EMPREEND E PARTICIPAÇÕES LTDA"/>
    <s v="140.382.679"/>
    <s v="FORTE PRODUÇÕES ARTÍSTICAS LTDA."/>
    <n v="0"/>
    <m/>
    <n v="12800"/>
    <m/>
    <n v="12800"/>
    <n v="14012800"/>
    <d v="2021-05-19T00:00:00"/>
    <s v="13 a 16/05/2021"/>
    <d v="2021-06-30T00:00:00"/>
  </r>
  <r>
    <x v="0"/>
    <s v="5279/2020"/>
    <n v="36"/>
    <n v="36"/>
    <s v="022.2259.2021.0001024-55"/>
    <s v="35/2021"/>
    <x v="3"/>
    <s v="HIPERIDEAL EMPREENDIMENTOS LTDA"/>
    <s v="145.929.622"/>
    <s v="FORTE PRODUÇÕES ARTÍSTICAS LTDA."/>
    <n v="0"/>
    <m/>
    <n v="8000"/>
    <m/>
    <n v="8000"/>
    <n v="14004800"/>
    <d v="2021-05-19T00:00:00"/>
    <s v="13 a 16/05/2021"/>
    <d v="2021-06-30T00:00:00"/>
  </r>
  <r>
    <x v="0"/>
    <s v="5279/2020"/>
    <n v="37"/>
    <n v="37"/>
    <s v="022.2259.2021.0001024-55"/>
    <s v="36/2021"/>
    <x v="3"/>
    <s v="HIPERIDEAL EMPREENDIMENTOS LTDA"/>
    <s v="147.578.585"/>
    <s v="FORTE PRODUÇÕES ARTÍSTICAS LTDA."/>
    <n v="0"/>
    <m/>
    <n v="12800"/>
    <m/>
    <n v="12800"/>
    <n v="13992000"/>
    <d v="2021-05-19T00:00:00"/>
    <m/>
    <m/>
  </r>
  <r>
    <x v="0"/>
    <s v="5279/2020"/>
    <n v="38"/>
    <n v="38"/>
    <s v="022.2259.2021.0001024-55"/>
    <s v="37/2021"/>
    <x v="3"/>
    <s v="HIPERIDEAL EMPREENDIMENTOS LTDA"/>
    <s v="159.469.826"/>
    <s v="FORTE PRODUÇÕES ARTÍSTICAS LTDA."/>
    <n v="0"/>
    <m/>
    <n v="9600"/>
    <m/>
    <n v="9600"/>
    <n v="13982400"/>
    <m/>
    <m/>
    <m/>
  </r>
  <r>
    <x v="0"/>
    <s v="5279/2020"/>
    <n v="39"/>
    <n v="39"/>
    <s v="022.2259.2021.0001024-55"/>
    <s v="38/2021"/>
    <x v="3"/>
    <s v="HIPERIDEAL EMPREENDIMENTOS LTDA"/>
    <s v="158.464.161"/>
    <s v="FORTE PRODUÇÕES ARTÍSTICAS LTDA."/>
    <n v="0"/>
    <m/>
    <n v="12800"/>
    <m/>
    <n v="12800"/>
    <n v="13969600"/>
    <m/>
    <m/>
    <m/>
  </r>
  <r>
    <x v="0"/>
    <s v="5279/2020"/>
    <n v="40"/>
    <n v="40"/>
    <s v="022.2259.2021.0001024-55"/>
    <s v="39/2021"/>
    <x v="3"/>
    <s v="HIPERIDEAL EMPREENDIMENTOS LTDA"/>
    <s v="160.671.161"/>
    <s v="FORTE PRODUÇÕES ARTÍSTICAS LTDA."/>
    <n v="0"/>
    <m/>
    <n v="12800"/>
    <m/>
    <n v="12800"/>
    <n v="13956800"/>
    <m/>
    <m/>
    <m/>
  </r>
  <r>
    <x v="0"/>
    <s v="5279/2020"/>
    <n v="41"/>
    <n v="41"/>
    <s v="022.2259.2021.0001024-55"/>
    <s v="40/2021"/>
    <x v="3"/>
    <s v="HIPERIDEAL EMPREENDIMENTOS LTDA"/>
    <s v="164.428.685"/>
    <s v="FORTE PRODUÇÕES ARTÍSTICAS LTDA."/>
    <n v="0"/>
    <m/>
    <n v="12800"/>
    <m/>
    <n v="12800"/>
    <n v="13944000"/>
    <m/>
    <m/>
    <m/>
  </r>
  <r>
    <x v="0"/>
    <s v="4103/2018"/>
    <n v="1"/>
    <n v="1"/>
    <s v="022.2259.2021.0000639-64"/>
    <s v="01/2021"/>
    <x v="4"/>
    <s v="HIPERIDEAL EMPREENDIMENTOS LTDA"/>
    <s v="062.191.021 "/>
    <s v="FUNDACAO GARCIA DAVILA"/>
    <n v="1"/>
    <m/>
    <m/>
    <n v="20000"/>
    <n v="20000"/>
    <n v="13924000"/>
    <d v="2021-05-03T00:00:00"/>
    <d v="2021-08-13T00:00:00"/>
    <d v="2023-06-30T00:00:00"/>
  </r>
  <r>
    <x v="0"/>
    <s v="4103/2018"/>
    <n v="2"/>
    <n v="2"/>
    <s v="022.2259.2021.0000639-64"/>
    <s v="02/2021"/>
    <x v="4"/>
    <s v="HIPERIDEAL EMPREENDIMENTOS LTDA"/>
    <s v="058.387.333   "/>
    <s v="FUNDACAO GARCIA DAVILA"/>
    <n v="0"/>
    <m/>
    <m/>
    <n v="20000"/>
    <n v="20000"/>
    <n v="13904000"/>
    <d v="2021-05-03T00:00:00"/>
    <d v="2021-08-13T00:00:00"/>
    <d v="2023-06-30T00:00:00"/>
  </r>
  <r>
    <x v="0"/>
    <s v="4103/2018"/>
    <n v="3"/>
    <n v="3"/>
    <s v="022.2259.2021.0000639-64"/>
    <s v="03/2021"/>
    <x v="4"/>
    <s v="HIPERIDEAL EMPREENDIMENTOS LTDA"/>
    <s v="069.096.102 "/>
    <s v="FUNDACAO GARCIA DAVILA"/>
    <n v="0"/>
    <m/>
    <m/>
    <n v="8000"/>
    <n v="8000"/>
    <n v="13896000"/>
    <d v="2021-05-03T00:00:00"/>
    <d v="2021-08-13T00:00:00"/>
    <d v="2023-06-30T00:00:00"/>
  </r>
  <r>
    <x v="0"/>
    <s v="4103/2018"/>
    <n v="4"/>
    <n v="4"/>
    <s v="022.2259.2021.0000639-64"/>
    <s v="04/2021"/>
    <x v="4"/>
    <s v="HIPERIDEAL EMPREENDIMENTOS LTDA"/>
    <s v="064.455.531"/>
    <s v="FUNDACAO GARCIA DAVILA"/>
    <n v="0"/>
    <m/>
    <m/>
    <n v="8000"/>
    <n v="8000"/>
    <n v="13888000"/>
    <d v="2021-05-03T00:00:00"/>
    <d v="2021-08-13T00:00:00"/>
    <d v="2023-06-30T00:00:00"/>
  </r>
  <r>
    <x v="0"/>
    <s v="4103/2018"/>
    <n v="5"/>
    <n v="5"/>
    <s v="022.2259.2021.0000639-64"/>
    <s v="05/2021"/>
    <x v="4"/>
    <s v="HIPERIDEAL EMPREENDIMENTOS LTDA"/>
    <s v="068.794.073 "/>
    <s v="FUNDACAO GARCIA DAVILA"/>
    <n v="0"/>
    <m/>
    <m/>
    <n v="16000"/>
    <n v="16000"/>
    <n v="13872000"/>
    <d v="2021-05-03T00:00:00"/>
    <d v="2021-08-13T00:00:00"/>
    <d v="2023-06-30T00:00:00"/>
  </r>
  <r>
    <x v="0"/>
    <s v="4103/2018"/>
    <n v="6"/>
    <n v="6"/>
    <s v="022.2259.2021.0000639-64"/>
    <s v="06/2021"/>
    <x v="4"/>
    <s v="HIPERIDEAL EMPREENDIMENTOS LTDA"/>
    <s v="013.638.117  "/>
    <s v="FUNDACAO GARCIA DAVILA"/>
    <n v="0"/>
    <m/>
    <m/>
    <n v="8000"/>
    <n v="8000"/>
    <n v="13864000"/>
    <d v="2021-05-03T00:00:00"/>
    <d v="2021-08-13T00:00:00"/>
    <d v="2023-06-30T00:00:00"/>
  </r>
  <r>
    <x v="0"/>
    <s v="4103/2018"/>
    <n v="7"/>
    <n v="7"/>
    <s v="022.2259.2021.0000639-64"/>
    <s v="07/2021"/>
    <x v="4"/>
    <s v="HIPERIDEAL EMPREENDIMENTOS LTDA"/>
    <s v="074.346.983"/>
    <s v="FUNDACAO GARCIA DAVILA"/>
    <n v="0"/>
    <m/>
    <m/>
    <n v="40000"/>
    <n v="40000"/>
    <n v="13824000"/>
    <d v="2021-05-03T00:00:00"/>
    <d v="2021-08-13T00:00:00"/>
    <d v="2023-06-30T00:00:00"/>
  </r>
  <r>
    <x v="0"/>
    <s v="4103/2018"/>
    <n v="8"/>
    <n v="8"/>
    <s v="022.2259.2021.0000639-64"/>
    <s v="08/2021"/>
    <x v="4"/>
    <s v="HIPERIDEAL EMPREENDIMENTOS LTDA"/>
    <s v="079.431.702"/>
    <s v="FUNDACAO GARCIA DAVILA"/>
    <n v="0"/>
    <m/>
    <m/>
    <n v="16000"/>
    <n v="16000"/>
    <n v="13808000"/>
    <d v="2021-05-03T00:00:00"/>
    <d v="2021-08-13T00:00:00"/>
    <d v="2023-06-30T00:00:00"/>
  </r>
  <r>
    <x v="0"/>
    <s v="4103/2018"/>
    <n v="9"/>
    <n v="9"/>
    <s v="022.2259.2021.0000639-64"/>
    <s v="09/2021"/>
    <x v="4"/>
    <s v="HIPERIDEAL EMPREENDIMENTOS LTDA"/>
    <s v="062.920.003 "/>
    <s v="FUNDACAO GARCIA DAVILA"/>
    <n v="0"/>
    <m/>
    <m/>
    <n v="24000"/>
    <n v="24000"/>
    <n v="13784000"/>
    <d v="2021-05-03T00:00:00"/>
    <d v="2021-08-13T00:00:00"/>
    <d v="2023-06-30T00:00:00"/>
  </r>
  <r>
    <x v="0"/>
    <s v="4103/2018"/>
    <n v="12"/>
    <n v="12"/>
    <s v="022.2259.2021.0000639-64"/>
    <s v="12/2021"/>
    <x v="4"/>
    <s v="HIPERIDEAL EMPREENDIMENTOS LTDA"/>
    <s v="082.707.448 "/>
    <s v="FUNDACAO GARCIA DAVILA"/>
    <n v="0"/>
    <m/>
    <m/>
    <n v="32000"/>
    <n v="32000"/>
    <n v="13752000"/>
    <d v="2021-05-03T00:00:00"/>
    <d v="2021-08-13T00:00:00"/>
    <d v="2023-06-30T00:00:00"/>
  </r>
  <r>
    <x v="0"/>
    <s v="4103/2018"/>
    <n v="13"/>
    <n v="13"/>
    <s v="022.2259.2021.0000639-64"/>
    <s v="13/2021"/>
    <x v="4"/>
    <s v="HIPERIDEAL EMPREENDIMENTOS LTDA"/>
    <s v="128.045.677 "/>
    <s v="FUNDACAO GARCIA DAVILA"/>
    <n v="0"/>
    <m/>
    <m/>
    <n v="16000"/>
    <n v="16000"/>
    <n v="13736000"/>
    <d v="2021-05-03T00:00:00"/>
    <d v="2021-08-13T00:00:00"/>
    <d v="2023-06-30T00:00:00"/>
  </r>
  <r>
    <x v="0"/>
    <s v="4103/2018"/>
    <n v="14"/>
    <n v="14"/>
    <s v="022.2259.2021.0000639-64"/>
    <s v="14/2021"/>
    <x v="4"/>
    <s v="HIPERIDEAL EMPREENDIMENTOS LTDA"/>
    <s v="140.382.679 "/>
    <s v="FUNDACAO GARCIA DAVILA"/>
    <n v="0"/>
    <m/>
    <m/>
    <n v="16000"/>
    <n v="16000"/>
    <n v="13720000"/>
    <d v="2021-05-03T00:00:00"/>
    <d v="2021-08-13T00:00:00"/>
    <d v="2023-06-30T00:00:00"/>
  </r>
  <r>
    <x v="0"/>
    <s v="4103/2018"/>
    <n v="16"/>
    <n v="16"/>
    <s v="022.2259.2021.0000639-64"/>
    <s v="16/2021"/>
    <x v="4"/>
    <s v="HIPERIDEAL EMPREENDIMENTOS LTDA"/>
    <s v="145.929.622"/>
    <s v="FUNDACAO GARCIA DAVILA"/>
    <n v="0"/>
    <m/>
    <m/>
    <n v="8000"/>
    <n v="8000"/>
    <n v="13712000"/>
    <d v="2021-05-03T00:00:00"/>
    <d v="2021-08-13T00:00:00"/>
    <d v="2023-06-30T00:00:00"/>
  </r>
  <r>
    <x v="0"/>
    <s v="4103/2018"/>
    <n v="17"/>
    <n v="17"/>
    <s v="022.2259.2021.0000639-64"/>
    <s v="17/2021"/>
    <x v="4"/>
    <s v="HIPERIDEAL EMPREENDIMENTOS LTDA"/>
    <s v="147.578.585  "/>
    <s v="FUNDACAO GARCIA DAVILA"/>
    <n v="0"/>
    <m/>
    <m/>
    <n v="24000"/>
    <n v="24000"/>
    <n v="13688000"/>
    <d v="2021-05-03T00:00:00"/>
    <d v="2021-08-13T00:00:00"/>
    <d v="2023-06-30T00:00:00"/>
  </r>
  <r>
    <x v="0"/>
    <s v="4103/2018"/>
    <n v="18"/>
    <n v="18"/>
    <s v="022.2259.2021.0000639-64"/>
    <s v="18/2021"/>
    <x v="4"/>
    <s v="SERRANA EMPREEND E PARTICIPAÇÕES LTDA"/>
    <s v="159.469.826 "/>
    <s v="FUNDACAO GARCIA DAVILA"/>
    <n v="0"/>
    <m/>
    <m/>
    <n v="12612.8"/>
    <n v="12612.8"/>
    <n v="13675387.199999999"/>
    <d v="2021-05-03T00:00:00"/>
    <d v="2021-08-13T00:00:00"/>
    <d v="2023-06-30T00:00:00"/>
  </r>
  <r>
    <x v="0"/>
    <s v="4103/2018"/>
    <n v="19"/>
    <n v="19"/>
    <s v="022.2259.2021.0000639-64"/>
    <s v="19/2021"/>
    <x v="4"/>
    <s v="HIPERIDEAL EMPREENDIMENTOS LTDA"/>
    <s v="158.864.161  "/>
    <s v="FUNDACAO GARCIA DAVILA"/>
    <n v="0"/>
    <m/>
    <m/>
    <n v="16000"/>
    <n v="16000"/>
    <n v="13659387.199999999"/>
    <d v="2021-05-03T00:00:00"/>
    <d v="2021-08-13T00:00:00"/>
    <d v="2023-06-30T00:00:00"/>
  </r>
  <r>
    <x v="0"/>
    <s v="4103/2018"/>
    <n v="20"/>
    <n v="20"/>
    <s v="022.2259.2021.0000639-64"/>
    <s v="20/2021"/>
    <x v="4"/>
    <s v="HIPERIDEAL EMPREENDIMENTOS LTDA"/>
    <s v="160.671.462"/>
    <s v="FUNDACAO GARCIA DAVILA"/>
    <n v="0"/>
    <m/>
    <m/>
    <n v="16000"/>
    <n v="16000"/>
    <n v="13643387.199999999"/>
    <d v="2021-05-03T00:00:00"/>
    <d v="2021-08-13T00:00:00"/>
    <d v="2023-06-30T00:00:00"/>
  </r>
  <r>
    <x v="0"/>
    <s v="4103/2018"/>
    <n v="21"/>
    <n v="21"/>
    <s v="022.2259.2021.0000639-64"/>
    <s v="21/2021"/>
    <x v="4"/>
    <s v="HIPERIDEAL EMPREENDIMENTOS LTDA"/>
    <s v="164.428.685"/>
    <s v="FUNDACAO GARCIA DAVILA"/>
    <n v="0"/>
    <m/>
    <m/>
    <n v="16000"/>
    <n v="16000"/>
    <n v="13627387.199999999"/>
    <d v="2021-05-03T00:00:00"/>
    <d v="2021-08-13T00:00:00"/>
    <d v="2023-06-30T00:00:00"/>
  </r>
  <r>
    <x v="0"/>
    <s v="5762/2021"/>
    <n v="44"/>
    <n v="44"/>
    <s v="022.2259.2021.0001619-74 "/>
    <s v="41/2021"/>
    <x v="5"/>
    <s v="Oi Móvel S.A"/>
    <s v="105.634.920 "/>
    <s v="Baluart Projetos Culturais"/>
    <n v="1"/>
    <n v="160000"/>
    <m/>
    <m/>
    <n v="160000"/>
    <n v="13467387.199999999"/>
    <d v="2021-07-12T00:00:00"/>
    <s v=" 06/07/2021 a 25/09/2021"/>
    <d v="2021-10-27T00:00:00"/>
  </r>
  <r>
    <x v="0"/>
    <s v="5679/2020"/>
    <n v="47"/>
    <n v="47"/>
    <s v="022.2259.2021.0001619-74 "/>
    <s v="42/2021"/>
    <x v="6"/>
    <s v="NATURA COSMETICOS S/A"/>
    <s v="82.328.791  "/>
    <s v="Instituto Rumpilezz"/>
    <n v="1"/>
    <n v="112000"/>
    <m/>
    <m/>
    <n v="112000"/>
    <n v="13355387.199999999"/>
    <d v="2021-07-12T00:00:00"/>
    <s v="15/05/2021 a 30/11/2021"/>
    <d v="2021-12-31T00:00:00"/>
  </r>
  <r>
    <x v="0"/>
    <s v="5744/2021"/>
    <n v="48"/>
    <n v="48"/>
    <s v="022.2259.2021.0001619-74 "/>
    <s v="43/2021"/>
    <x v="7"/>
    <s v="NATURA COSMETICOS S/A"/>
    <s v="82.328.791  "/>
    <s v="Nara Lúcia da Silva Couto"/>
    <n v="1"/>
    <n v="80000"/>
    <m/>
    <m/>
    <n v="80000"/>
    <n v="13275387.199999999"/>
    <d v="2021-07-12T00:00:00"/>
    <s v="01/09/2021 a 01/12/2021"/>
    <d v="2022-01-01T00:00:00"/>
  </r>
  <r>
    <x v="0"/>
    <s v="5820/2021"/>
    <n v="45"/>
    <n v="45"/>
    <s v="022.2259.2021.0001920-04"/>
    <s v="44/2021"/>
    <x v="8"/>
    <s v="Oi Móvel S.A"/>
    <s v="105.634.920 "/>
    <s v="Caatinga Cultura e Entretenimento Ltda"/>
    <n v="1"/>
    <n v="160000"/>
    <m/>
    <m/>
    <n v="160000"/>
    <n v="13115387.199999999"/>
    <d v="2021-08-03T00:00:00"/>
    <s v="05/08/2021 a 23/01/2022"/>
    <d v="2022-02-24T00:00:00"/>
  </r>
  <r>
    <x v="2"/>
    <s v="5573/2020"/>
    <n v="52"/>
    <n v="52"/>
    <s v="022.2259.2021.0002104-28"/>
    <s v="48/2021"/>
    <x v="9"/>
    <s v="Braskem S/A"/>
    <s v="001.027.389 NO"/>
    <s v="Alquimia Comunicação e Marketing Eireli"/>
    <n v="1"/>
    <n v="400000"/>
    <m/>
    <m/>
    <n v="400000"/>
    <n v="12715387.199999999"/>
    <d v="2021-08-18T00:00:00"/>
    <s v="01/11/2021 a 15/11/2021"/>
    <d v="2022-01-01T00:00:00"/>
  </r>
  <r>
    <x v="0"/>
    <s v="5279/2020"/>
    <n v="53"/>
    <n v="53"/>
    <s v="022.2259.2021.0002104-28"/>
    <s v="49/2021"/>
    <x v="10"/>
    <s v="HIPERIDEAL EMPREENDIMENTOS LTDA"/>
    <s v="69096102"/>
    <s v="FORTE PRODUÇÕES ARTÍSTICAS LTDA."/>
    <n v="0"/>
    <m/>
    <n v="800"/>
    <m/>
    <n v="800"/>
    <n v="12714587.199999999"/>
    <d v="2021-08-18T00:00:00"/>
    <s v="13 a 16/05/2021"/>
    <d v="2021-06-30T00:00:00"/>
  </r>
  <r>
    <x v="0"/>
    <s v="5279/2020"/>
    <n v="54"/>
    <n v="54"/>
    <s v="022.2259.2021.0002104-28"/>
    <s v="50/2021"/>
    <x v="10"/>
    <s v="HIPERIDEAL EMPREENDIMENTOS LTDA"/>
    <s v="74346983"/>
    <s v="FORTE PRODUÇÕES ARTÍSTICAS LTDA."/>
    <n v="0"/>
    <m/>
    <n v="16000"/>
    <m/>
    <n v="16000"/>
    <n v="12698587.199999999"/>
    <d v="2021-08-18T00:00:00"/>
    <s v="13 a 16/05/2021"/>
    <d v="2021-06-30T00:00:00"/>
  </r>
  <r>
    <x v="0"/>
    <s v="5279/2020"/>
    <n v="55"/>
    <n v="55"/>
    <s v="022.2259.2021.0002104-28"/>
    <s v="51/2021"/>
    <x v="10"/>
    <s v="HIPERIDEAL EMPREENDIMENTOS LTDA"/>
    <s v="62920003"/>
    <s v="FORTE PRODUÇÕES ARTÍSTICAS LTDA."/>
    <n v="0"/>
    <m/>
    <n v="7200"/>
    <m/>
    <n v="7200"/>
    <n v="12691387.199999999"/>
    <d v="2021-08-18T00:00:00"/>
    <s v="13 a 16/05/2021"/>
    <d v="2021-06-30T00:00:00"/>
  </r>
  <r>
    <x v="0"/>
    <s v="5279/2020"/>
    <n v="56"/>
    <n v="56"/>
    <s v="022.2259.2021.0002104-28"/>
    <s v="52/2021"/>
    <x v="10"/>
    <s v="HIPERIDEAL EMPREENDIMENTOS LTDA"/>
    <s v="082707448"/>
    <s v="FORTE PRODUÇÕES ARTÍSTICAS LTDA."/>
    <n v="0"/>
    <m/>
    <n v="16000"/>
    <m/>
    <n v="16000"/>
    <n v="12675387.199999999"/>
    <d v="2021-08-18T00:00:00"/>
    <s v="13 a 16/05/2021"/>
    <d v="2021-06-30T00:00:00"/>
  </r>
  <r>
    <x v="0"/>
    <s v="5279/2020"/>
    <n v="57"/>
    <n v="57"/>
    <s v="022.2259.2021.0002104-28"/>
    <s v="53/2021"/>
    <x v="10"/>
    <s v="HIPERIDEAL EMPREENDIMENTOS LTDA"/>
    <s v="140382679"/>
    <s v="FORTE PRODUÇÕES ARTÍSTICAS LTDA."/>
    <n v="0"/>
    <m/>
    <n v="8000"/>
    <m/>
    <n v="8000"/>
    <n v="12667387.199999999"/>
    <d v="2021-08-18T00:00:00"/>
    <s v="13 a 16/05/2021"/>
    <d v="2021-06-30T00:00:00"/>
  </r>
  <r>
    <x v="0"/>
    <s v="5279/2020"/>
    <n v="58"/>
    <n v="58"/>
    <s v="022.2259.2021.0002104-28"/>
    <s v="54/2021"/>
    <x v="10"/>
    <s v="HIPERIDEAL EMPREENDIMENTOS LTDA"/>
    <s v="147578585"/>
    <s v="FORTE PRODUÇÕES ARTÍSTICAS LTDA."/>
    <n v="0"/>
    <m/>
    <n v="16000"/>
    <m/>
    <n v="16000"/>
    <n v="12651387.199999999"/>
    <d v="2021-08-18T00:00:00"/>
    <s v="13 a 16/05/2021"/>
    <d v="2021-06-30T00:00:00"/>
  </r>
  <r>
    <x v="0"/>
    <s v="5583/2020"/>
    <n v="59"/>
    <n v="59"/>
    <s v="022.2259.2021.0002375-47"/>
    <s v="55/2021"/>
    <x v="11"/>
    <s v="NATURA COSMETICOS S/A "/>
    <s v="82328791"/>
    <s v="Tertuliana Mascarenhas Lustosa Pereira"/>
    <n v="1"/>
    <n v="96000"/>
    <m/>
    <m/>
    <n v="96000"/>
    <n v="12555387.199999999"/>
    <d v="2021-09-03T00:00:00"/>
    <s v="01/09/2021 a 13/11/2021"/>
    <d v="2021-12-30T00:00:00"/>
  </r>
  <r>
    <x v="0"/>
    <s v="4807/2019"/>
    <n v="23"/>
    <n v="23"/>
    <s v="022.2259.2021.0001619-74"/>
    <s v="56/2021"/>
    <x v="12"/>
    <s v="NORSA REFRIGERANTES LTDA"/>
    <s v="48.814.960"/>
    <s v="Maré Produções Culturais Eireli"/>
    <n v="1"/>
    <n v="174400"/>
    <m/>
    <m/>
    <n v="174400"/>
    <n v="12380987.199999999"/>
    <d v="2021-09-24T00:00:00"/>
    <s v="01/10/2021 a 23/10/2021"/>
    <d v="2022-03-02T00:00:00"/>
  </r>
  <r>
    <x v="0"/>
    <s v="4689/2019"/>
    <n v="60"/>
    <n v="60"/>
    <s v="022.2259.2021.0002699-11"/>
    <s v="57/2021"/>
    <x v="13"/>
    <s v="NORSA REFRIGERANTES LTDA"/>
    <s v="48.814.960"/>
    <s v="Instituto Antonio Gasparini"/>
    <n v="1"/>
    <m/>
    <n v="45790.78"/>
    <m/>
    <n v="45790.78"/>
    <n v="12335196.42"/>
    <d v="2021-09-28T00:00:00"/>
    <s v="01/07/2021 a 31/12/2021"/>
    <d v="2022-01-31T00:00:00"/>
  </r>
  <r>
    <x v="0"/>
    <s v="5510/2020"/>
    <n v="61"/>
    <n v="61"/>
    <s v="022.2259.2021.0002930-21"/>
    <s v="58/2021"/>
    <x v="14"/>
    <s v="NATURA COSMETICOS S/A "/>
    <s v="82328791"/>
    <s v="MAHAL ROSADO PITA OLIVEIRA 03338210507"/>
    <n v="1"/>
    <n v="86200"/>
    <m/>
    <m/>
    <n v="86200"/>
    <n v="12248996.42"/>
    <d v="2021-10-14T00:00:00"/>
    <s v="23/01/2022 a 28/06/2022"/>
    <d v="2022-09-30T00:00:00"/>
  </r>
  <r>
    <x v="0"/>
    <s v="5647/2020"/>
    <n v="62"/>
    <n v="62"/>
    <s v="022.2259.2021.0003466-72"/>
    <s v="59/2021"/>
    <x v="15"/>
    <s v="NATURA COSMETICOS S/A"/>
    <s v="82.328.791  "/>
    <s v="REDE AMO PRODUCOES LTDA"/>
    <n v="1"/>
    <n v="160000"/>
    <m/>
    <m/>
    <n v="160000"/>
    <n v="12088996.42"/>
    <d v="2021-11-12T00:00:00"/>
    <s v="16/11/2021 a 05/03/2022"/>
    <s v="31/03/20232"/>
  </r>
  <r>
    <x v="3"/>
    <s v="6186/2021"/>
    <n v="65"/>
    <n v="65"/>
    <s v="022.2259.2021.0003987-11"/>
    <s v="61/2021"/>
    <x v="16"/>
    <s v="COMPANHIA DE ELETRICIDADE DO ESTADO DA BAHIA - COELBA"/>
    <s v="00478696"/>
    <s v="ASSOCIACAO DOS AMIGOS EM PROL DA EDUCACAO, CULTURA E ARTE DE PORTO SEGURO - BAHIA - ECOAR"/>
    <n v="1"/>
    <m/>
    <m/>
    <n v="159950.59"/>
    <n v="159950.59"/>
    <n v="11929045.83"/>
    <d v="2021-11-26T00:00:00"/>
    <s v="31/01/2022 a 30/11/2022"/>
    <d v="2022-12-30T00:00:00"/>
  </r>
  <r>
    <x v="4"/>
    <s v="5913/2021"/>
    <n v="64"/>
    <n v="64"/>
    <s v="022.2259.2021.0003987-11"/>
    <s v="60/2021"/>
    <x v="17"/>
    <s v="COMPANHIA DE ELETRICIDADE DO ESTADO DA BAHIA - COELBA"/>
    <s v="00478696"/>
    <s v="LÍLLIAN MERCIA DE OLIVEIRA PACHECO"/>
    <n v="1"/>
    <m/>
    <m/>
    <n v="43176"/>
    <n v="43176"/>
    <n v="11885869.83"/>
    <d v="2021-11-26T00:00:00"/>
    <s v="01/01/2022 a 30/06/2022"/>
    <d v="2022-07-31T00:00:00"/>
  </r>
  <r>
    <x v="0"/>
    <s v="5403/2020"/>
    <n v="66"/>
    <n v="66"/>
    <s v="022.2259.2021.0004175-29"/>
    <s v="62/2021"/>
    <x v="18"/>
    <s v="HNK BR INDUSTRIA DE BEBIDAS LTDA"/>
    <s v="084864956"/>
    <s v="Multi Planejamento Cultural LTDA ME"/>
    <n v="1"/>
    <n v="390000"/>
    <m/>
    <m/>
    <n v="390000"/>
    <n v="11495869.83"/>
    <d v="2021-11-29T00:00:00"/>
    <s v="20/07/2021 a 13/12/2021"/>
    <d v="2021-12-13T00:00:00"/>
  </r>
  <r>
    <x v="5"/>
    <s v="5775/2021"/>
    <n v="63"/>
    <n v="63"/>
    <s v="022.2259.2021.0003756-99"/>
    <s v="64/2021"/>
    <x v="19"/>
    <s v="Braskem S/A"/>
    <s v="001.027.389 NO"/>
    <s v="Instituto Centro de Treinamento e Estudos da Capoeiragem - CTE Capoeiragem"/>
    <n v="1"/>
    <n v="319999.96999999997"/>
    <m/>
    <m/>
    <n v="319999.96999999997"/>
    <n v="11175869.859999999"/>
    <d v="2021-12-10T00:00:00"/>
    <s v="03/01/2022 a 21/12/2021"/>
    <d v="2023-01-30T00:00:00"/>
  </r>
  <r>
    <x v="6"/>
    <s v="4981/2019"/>
    <n v="68"/>
    <n v="68"/>
    <s v="022.2259.2021.0004769-67"/>
    <s v="65/2021"/>
    <x v="20"/>
    <s v="Braskem S/A"/>
    <s v="001.027.389 NO"/>
    <s v="CADERNO 2 PRODUÇÕES ARTÍSTICAS LTDA"/>
    <n v="1"/>
    <n v="400000"/>
    <m/>
    <m/>
    <n v="400000"/>
    <n v="10775869.859999999"/>
    <d v="2021-12-10T00:00:00"/>
    <s v="03/01/2022 a 17/05/2022"/>
    <d v="2022-08-30T00:00:00"/>
  </r>
  <r>
    <x v="0"/>
    <s v="6184/2021"/>
    <n v="69"/>
    <n v="69"/>
    <s v="022.2259.2021.0004806-46"/>
    <s v="66/2021"/>
    <x v="21"/>
    <s v="COMPANHIA DE ELETRICIDADE DO ESTADO DA BAHIA - COELBA"/>
    <s v="00478696"/>
    <s v="SOCIEDADE LITERO MUSICAL MINERVA CACHOEIRA"/>
    <n v="3"/>
    <m/>
    <m/>
    <n v="160000"/>
    <n v="160000"/>
    <n v="10615869.859999999"/>
    <d v="2021-12-10T00:00:00"/>
    <s v="03/01/2022 a 13/12/2022"/>
    <d v="2022-12-30T00:00:00"/>
  </r>
  <r>
    <x v="5"/>
    <s v="6475/2021"/>
    <n v="70"/>
    <n v="70"/>
    <s v="022.2259.2021.0004806-46"/>
    <s v="67/2021"/>
    <x v="22"/>
    <s v="COMPANHIA DE ELETRICIDADE DO ESTADO DA BAHIA - COELBA"/>
    <s v="00478696"/>
    <s v="Associação Cultural José Vitório dos Reis"/>
    <n v="3"/>
    <m/>
    <m/>
    <n v="156641.76"/>
    <n v="156641.76"/>
    <n v="10459228.1"/>
    <d v="2021-12-10T00:00:00"/>
    <s v="01/03/2022 a 28/01/2023"/>
    <d v="2023-02-01T00:00:00"/>
  </r>
  <r>
    <x v="1"/>
    <s v="6195/2021"/>
    <n v="75"/>
    <n v="75"/>
    <s v="022.2259.2021.0005244-49"/>
    <s v="72/2021"/>
    <x v="23"/>
    <s v="BAIANAO MOVEIS E ELETRODOMESTICOS LTDA"/>
    <s v="165.117.561"/>
    <s v="John Lima de Oliveira"/>
    <n v="1"/>
    <n v="228896"/>
    <m/>
    <m/>
    <n v="228896"/>
    <n v="10230332.1"/>
    <d v="2021-12-30T00:00:00"/>
    <s v="25/05/2022 a 06/09/2022"/>
    <d v="2022-10-14T00:00:00"/>
  </r>
  <r>
    <x v="4"/>
    <s v="6537/2021"/>
    <n v="76"/>
    <n v="76"/>
    <s v="022.2259.2021.0005234-77"/>
    <s v="71/2021"/>
    <x v="24"/>
    <s v="Braskem S/A"/>
    <s v="001.027.389 NO"/>
    <s v="EPP Publicações e Publicidade Ltda"/>
    <n v="1"/>
    <n v="319456"/>
    <m/>
    <m/>
    <n v="319456"/>
    <n v="9910876.0999999996"/>
    <d v="2021-12-29T00:00:00"/>
    <s v="24/01/2022 a 21/10/2022"/>
    <d v="2023-01-09T00:00:00"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  <r>
    <x v="7"/>
    <m/>
    <m/>
    <m/>
    <m/>
    <m/>
    <x v="25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Linguagem/segmento" cacheId="8149" applyNumberFormats="0" applyBorderFormats="0" applyFontFormats="0" applyPatternFormats="0" applyAlignmentFormats="0" applyWidthHeightFormats="1" dataCaption="Valores" showMissing="0" updatedVersion="7" minRefreshableVersion="3" showCalcMbrs="0" useAutoFormatting="1" itemPrintTitles="1" createdVersion="3" indent="0" outline="1" outlineData="1" multipleFieldFilters="0">
  <location ref="A6:B41" firstHeaderRow="1" firstDataRow="1" firstDataCol="1"/>
  <pivotFields count="19">
    <pivotField name="SEGMENTO/LINGUAGEM" axis="axisRow" showAll="0">
      <items count="19">
        <item m="1" x="11"/>
        <item m="1" x="8"/>
        <item x="4"/>
        <item x="0"/>
        <item m="1" x="12"/>
        <item x="6"/>
        <item x="7"/>
        <item x="1"/>
        <item sd="0" m="1" x="13"/>
        <item m="1" x="14"/>
        <item x="3"/>
        <item m="1" x="15"/>
        <item m="1" x="17"/>
        <item m="1" x="16"/>
        <item sd="0" m="1" x="9"/>
        <item m="1" x="10"/>
        <item x="5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29">
        <item m="1" x="27"/>
        <item x="25"/>
        <item m="1" x="2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ubtotalTop="0" showAll="0" defaultSubtotal="0"/>
    <pivotField showAll="0"/>
    <pivotField showAll="0"/>
    <pivotField showAll="0"/>
  </pivotFields>
  <rowFields count="2">
    <field x="0"/>
    <field x="6"/>
  </rowFields>
  <rowItems count="35">
    <i>
      <x v="2"/>
    </i>
    <i r="1">
      <x v="20"/>
    </i>
    <i r="1">
      <x v="27"/>
    </i>
    <i>
      <x v="3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1"/>
    </i>
    <i r="1">
      <x v="24"/>
    </i>
    <i>
      <x v="5"/>
    </i>
    <i r="1">
      <x v="23"/>
    </i>
    <i>
      <x v="6"/>
    </i>
    <i r="1">
      <x v="1"/>
    </i>
    <i>
      <x v="7"/>
    </i>
    <i r="1">
      <x v="5"/>
    </i>
    <i r="1">
      <x v="26"/>
    </i>
    <i>
      <x v="10"/>
    </i>
    <i r="1">
      <x v="19"/>
    </i>
    <i>
      <x v="16"/>
    </i>
    <i r="1">
      <x v="22"/>
    </i>
    <i r="1">
      <x v="25"/>
    </i>
    <i>
      <x v="17"/>
    </i>
    <i r="1">
      <x v="12"/>
    </i>
    <i t="grand">
      <x/>
    </i>
  </rowItems>
  <colItems count="1">
    <i/>
  </colItems>
  <dataFields count="1">
    <dataField name="Soma de TOTAL" fld="14" baseField="0" baseItem="0" numFmtId="164"/>
  </dataFields>
  <formats count="19">
    <format dxfId="0">
      <pivotArea field="0" type="button" dataOnly="0" labelOnly="1" outline="0" axis="axisRow" fieldPosition="0"/>
    </format>
    <format dxfId="1">
      <pivotArea dataOnly="0" labelOnly="1" outline="0" axis="axisValues" fieldPosition="0"/>
    </format>
    <format dxfId="2">
      <pivotArea field="0" type="button" dataOnly="0" labelOnly="1" outline="0" axis="axisRow" fieldPosition="0"/>
    </format>
    <format dxfId="3">
      <pivotArea dataOnly="0" labelOnly="1" outline="0" axis="axisValues" fieldPosition="0"/>
    </format>
    <format dxfId="4">
      <pivotArea field="0" type="button" dataOnly="0" labelOnly="1" outline="0" axis="axisRow" fieldPosition="0"/>
    </format>
    <format dxfId="5">
      <pivotArea dataOnly="0" labelOnly="1" outline="0" axis="axisValues" fieldPosition="0"/>
    </format>
    <format dxfId="6">
      <pivotArea grandRow="1" outline="0" collapsedLevelsAreSubtotals="1" fieldPosition="0"/>
    </format>
    <format dxfId="7">
      <pivotArea dataOnly="0" labelOnly="1" grandRow="1" outline="0" fieldPosition="0"/>
    </format>
    <format dxfId="8">
      <pivotArea grandRow="1" outline="0" collapsedLevelsAreSubtotals="1" fieldPosition="0"/>
    </format>
    <format dxfId="9">
      <pivotArea dataOnly="0" labelOnly="1" grandRow="1" outline="0" fieldPosition="0"/>
    </format>
    <format dxfId="10">
      <pivotArea grandRow="1" outline="0" collapsedLevelsAreSubtotals="1" fieldPosition="0"/>
    </format>
    <format dxfId="11">
      <pivotArea dataOnly="0" labelOnly="1" grandRow="1" outline="0" fieldPosition="0"/>
    </format>
    <format dxfId="12">
      <pivotArea type="all" dataOnly="0" outline="0" collapsedLevelsAreSubtotals="1" fieldPosition="0"/>
    </format>
    <format dxfId="13">
      <pivotArea type="all" dataOnly="0" outline="0" collapsedLevelsAreSubtotals="1" fieldPosition="0"/>
    </format>
    <format dxfId="14">
      <pivotArea grandRow="1" outline="0" collapsedLevelsAreSubtotals="1" fieldPosition="0"/>
    </format>
    <format dxfId="15">
      <pivotArea outline="0" collapsedLevelsAreSubtotals="1" fieldPosition="0"/>
    </format>
    <format dxfId="16">
      <pivotArea type="all" dataOnly="0" outline="0" collapsedLevelsAreSubtotals="1" fieldPosition="0"/>
    </format>
    <format dxfId="17">
      <pivotArea outline="0" collapsedLevelsAreSubtotals="1" fieldPosition="0"/>
    </format>
    <format dxfId="1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9"/>
  <sheetViews>
    <sheetView showGridLines="0" topLeftCell="A27" workbookViewId="0">
      <selection activeCell="C38" sqref="C38"/>
    </sheetView>
  </sheetViews>
  <sheetFormatPr defaultRowHeight="14.25"/>
  <cols>
    <col min="1" max="1" width="65.28515625" style="17" bestFit="1" customWidth="1"/>
    <col min="2" max="2" width="18" style="111" customWidth="1"/>
    <col min="3" max="3" width="18" style="17" bestFit="1" customWidth="1"/>
    <col min="4" max="4" width="9.140625" style="17"/>
    <col min="5" max="5" width="27" style="17" customWidth="1"/>
    <col min="6" max="16384" width="9.140625" style="17"/>
  </cols>
  <sheetData>
    <row r="1" spans="1:3" ht="15.75">
      <c r="A1" s="69" t="s">
        <v>0</v>
      </c>
      <c r="B1" s="107"/>
    </row>
    <row r="2" spans="1:3" ht="15">
      <c r="A2" s="68" t="s">
        <v>1</v>
      </c>
      <c r="B2" s="107"/>
    </row>
    <row r="3" spans="1:3" ht="15">
      <c r="A3" s="222" t="s">
        <v>2</v>
      </c>
      <c r="B3" s="223"/>
      <c r="C3" s="223"/>
    </row>
    <row r="5" spans="1:3" ht="15">
      <c r="A5" s="220" t="s">
        <v>3</v>
      </c>
      <c r="B5" s="221"/>
    </row>
    <row r="6" spans="1:3">
      <c r="A6" s="18" t="s">
        <v>4</v>
      </c>
      <c r="B6" s="108" t="s">
        <v>5</v>
      </c>
    </row>
    <row r="7" spans="1:3">
      <c r="A7" s="70" t="s">
        <v>6</v>
      </c>
      <c r="B7" s="109">
        <v>362632</v>
      </c>
    </row>
    <row r="8" spans="1:3">
      <c r="A8" s="140" t="s">
        <v>7</v>
      </c>
      <c r="B8" s="109">
        <v>43176</v>
      </c>
    </row>
    <row r="9" spans="1:3">
      <c r="A9" s="140" t="s">
        <v>8</v>
      </c>
      <c r="B9" s="109">
        <v>319456</v>
      </c>
    </row>
    <row r="10" spans="1:3">
      <c r="A10" s="70" t="s">
        <v>9</v>
      </c>
      <c r="B10" s="109">
        <v>2741003.58</v>
      </c>
    </row>
    <row r="11" spans="1:3">
      <c r="A11" s="140" t="s">
        <v>10</v>
      </c>
      <c r="B11" s="109">
        <v>320000</v>
      </c>
    </row>
    <row r="12" spans="1:3">
      <c r="A12" s="140" t="s">
        <v>11</v>
      </c>
      <c r="B12" s="109">
        <v>160000</v>
      </c>
    </row>
    <row r="13" spans="1:3">
      <c r="A13" s="140" t="s">
        <v>12</v>
      </c>
      <c r="B13" s="109">
        <v>256000</v>
      </c>
    </row>
    <row r="14" spans="1:3">
      <c r="A14" s="140" t="s">
        <v>13</v>
      </c>
      <c r="B14" s="109">
        <v>316612.8</v>
      </c>
    </row>
    <row r="15" spans="1:3">
      <c r="A15" s="140" t="s">
        <v>14</v>
      </c>
      <c r="B15" s="109">
        <v>160000</v>
      </c>
    </row>
    <row r="16" spans="1:3">
      <c r="A16" s="140" t="s">
        <v>15</v>
      </c>
      <c r="B16" s="109">
        <v>112000</v>
      </c>
    </row>
    <row r="17" spans="1:5" ht="15">
      <c r="A17" s="140" t="s">
        <v>16</v>
      </c>
      <c r="B17" s="109">
        <v>80000</v>
      </c>
      <c r="E17" s="79"/>
    </row>
    <row r="18" spans="1:5">
      <c r="A18" s="140" t="s">
        <v>17</v>
      </c>
      <c r="B18" s="109">
        <v>160000</v>
      </c>
      <c r="C18" s="71"/>
    </row>
    <row r="19" spans="1:5">
      <c r="A19" s="140" t="s">
        <v>18</v>
      </c>
      <c r="B19" s="109">
        <v>64000</v>
      </c>
    </row>
    <row r="20" spans="1:5">
      <c r="A20" s="140" t="s">
        <v>19</v>
      </c>
      <c r="B20" s="109">
        <v>96000</v>
      </c>
    </row>
    <row r="21" spans="1:5">
      <c r="A21" s="140" t="s">
        <v>20</v>
      </c>
      <c r="B21" s="109">
        <v>174400</v>
      </c>
    </row>
    <row r="22" spans="1:5">
      <c r="A22" s="140" t="s">
        <v>21</v>
      </c>
      <c r="B22" s="109">
        <v>45790.78</v>
      </c>
      <c r="C22" s="71"/>
    </row>
    <row r="23" spans="1:5">
      <c r="A23" s="140" t="s">
        <v>22</v>
      </c>
      <c r="B23" s="109">
        <v>86200</v>
      </c>
    </row>
    <row r="24" spans="1:5">
      <c r="A24" s="140" t="s">
        <v>23</v>
      </c>
      <c r="B24" s="109">
        <v>160000</v>
      </c>
    </row>
    <row r="25" spans="1:5">
      <c r="A25" s="140" t="s">
        <v>24</v>
      </c>
      <c r="B25" s="109">
        <v>390000</v>
      </c>
    </row>
    <row r="26" spans="1:5">
      <c r="A26" s="140" t="s">
        <v>25</v>
      </c>
      <c r="B26" s="109">
        <v>160000</v>
      </c>
    </row>
    <row r="27" spans="1:5">
      <c r="A27" s="70" t="s">
        <v>26</v>
      </c>
      <c r="B27" s="109">
        <v>400000</v>
      </c>
    </row>
    <row r="28" spans="1:5">
      <c r="A28" s="140" t="s">
        <v>27</v>
      </c>
      <c r="B28" s="109">
        <v>400000</v>
      </c>
    </row>
    <row r="29" spans="1:5">
      <c r="A29" s="70" t="s">
        <v>28</v>
      </c>
      <c r="B29" s="109">
        <v>0</v>
      </c>
    </row>
    <row r="30" spans="1:5">
      <c r="A30" s="140" t="s">
        <v>28</v>
      </c>
      <c r="B30" s="109">
        <v>0</v>
      </c>
    </row>
    <row r="31" spans="1:5">
      <c r="A31" s="70" t="s">
        <v>29</v>
      </c>
      <c r="B31" s="109">
        <v>548896</v>
      </c>
    </row>
    <row r="32" spans="1:5">
      <c r="A32" s="140" t="s">
        <v>30</v>
      </c>
      <c r="B32" s="109">
        <v>320000</v>
      </c>
    </row>
    <row r="33" spans="1:2">
      <c r="A33" s="140" t="s">
        <v>31</v>
      </c>
      <c r="B33" s="109">
        <v>228896</v>
      </c>
    </row>
    <row r="34" spans="1:2">
      <c r="A34" s="70" t="s">
        <v>32</v>
      </c>
      <c r="B34" s="109">
        <v>159950.59</v>
      </c>
    </row>
    <row r="35" spans="1:2">
      <c r="A35" s="140" t="s">
        <v>33</v>
      </c>
      <c r="B35" s="109">
        <v>159950.59</v>
      </c>
    </row>
    <row r="36" spans="1:2">
      <c r="A36" s="70" t="s">
        <v>34</v>
      </c>
      <c r="B36" s="109">
        <v>476641.73</v>
      </c>
    </row>
    <row r="37" spans="1:2">
      <c r="A37" s="140" t="s">
        <v>35</v>
      </c>
      <c r="B37" s="109">
        <v>319999.96999999997</v>
      </c>
    </row>
    <row r="38" spans="1:2">
      <c r="A38" s="140" t="s">
        <v>36</v>
      </c>
      <c r="B38" s="109">
        <v>156641.76</v>
      </c>
    </row>
    <row r="39" spans="1:2">
      <c r="A39" s="70" t="s">
        <v>37</v>
      </c>
      <c r="B39" s="109">
        <v>400000</v>
      </c>
    </row>
    <row r="40" spans="1:2">
      <c r="A40" s="140" t="s">
        <v>38</v>
      </c>
      <c r="B40" s="109">
        <v>400000</v>
      </c>
    </row>
    <row r="41" spans="1:2" ht="15">
      <c r="A41" s="19" t="s">
        <v>39</v>
      </c>
      <c r="B41" s="110">
        <v>5089123.8999999994</v>
      </c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 ht="15">
      <c r="A59"/>
      <c r="B59"/>
    </row>
  </sheetData>
  <mergeCells count="2">
    <mergeCell ref="A5:B5"/>
    <mergeCell ref="A3:C3"/>
  </mergeCells>
  <dataValidations count="2">
    <dataValidation type="list" allowBlank="1" showInputMessage="1" showErrorMessage="1" sqref="A5:B5" xr:uid="{261B3271-3395-446D-8468-ABDDDA9087EF}">
      <formula1>"Artes Visuais"</formula1>
    </dataValidation>
    <dataValidation type="custom" allowBlank="1" showInputMessage="1" showErrorMessage="1" sqref="F12 H9" xr:uid="{F913BCB8-935D-4AE1-BCE6-04F64538D48A}">
      <formula1>"Artes Artesanais / Artesanato"</formula1>
    </dataValidation>
  </dataValidations>
  <pageMargins left="0.511811024" right="0.511811024" top="0.78740157499999996" bottom="0.78740157499999996" header="0.31496062000000002" footer="0.31496062000000002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31"/>
  <sheetViews>
    <sheetView showGridLines="0" tabSelected="1" zoomScale="90" zoomScaleNormal="90" workbookViewId="0">
      <pane ySplit="3" topLeftCell="G5" activePane="bottomLeft" state="frozen"/>
      <selection pane="bottomLeft" activeCell="O5" sqref="O5:O58"/>
    </sheetView>
  </sheetViews>
  <sheetFormatPr defaultColWidth="17.28515625" defaultRowHeight="12.75"/>
  <cols>
    <col min="1" max="1" width="17" style="2" customWidth="1"/>
    <col min="2" max="2" width="22.7109375" style="76" customWidth="1"/>
    <col min="3" max="3" width="13.7109375" style="2" customWidth="1"/>
    <col min="4" max="4" width="10.42578125" style="2" customWidth="1"/>
    <col min="5" max="5" width="28" style="189" customWidth="1"/>
    <col min="6" max="6" width="11.140625" style="119" customWidth="1"/>
    <col min="7" max="7" width="40.85546875" style="76" customWidth="1"/>
    <col min="8" max="8" width="28.28515625" style="2" customWidth="1"/>
    <col min="9" max="9" width="20" style="119" customWidth="1"/>
    <col min="10" max="10" width="32.140625" style="2" customWidth="1"/>
    <col min="11" max="11" width="16.28515625" style="2" customWidth="1"/>
    <col min="12" max="13" width="19.28515625" style="169" customWidth="1"/>
    <col min="14" max="14" width="20.42578125" style="169" customWidth="1"/>
    <col min="15" max="15" width="24.85546875" style="169" customWidth="1"/>
    <col min="16" max="16" width="21" style="90" bestFit="1" customWidth="1"/>
    <col min="17" max="17" width="20" style="2" customWidth="1"/>
    <col min="18" max="18" width="28.5703125" style="2" customWidth="1"/>
    <col min="19" max="19" width="27.85546875" style="2" customWidth="1"/>
    <col min="20" max="16384" width="17.28515625" style="2"/>
  </cols>
  <sheetData>
    <row r="1" spans="1:32" ht="58.5" customHeight="1">
      <c r="A1" s="224" t="s">
        <v>40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6"/>
      <c r="T1" s="1"/>
    </row>
    <row r="2" spans="1:32" ht="28.5" customHeight="1">
      <c r="A2" s="227" t="s">
        <v>41</v>
      </c>
      <c r="B2" s="228"/>
      <c r="C2" s="228"/>
      <c r="D2" s="229"/>
      <c r="E2" s="230" t="s">
        <v>42</v>
      </c>
      <c r="F2" s="231"/>
      <c r="G2" s="16"/>
      <c r="H2" s="7" t="s">
        <v>43</v>
      </c>
      <c r="I2" s="115"/>
      <c r="J2" s="91"/>
      <c r="K2" s="92"/>
      <c r="L2" s="98" t="s">
        <v>44</v>
      </c>
      <c r="M2" s="99" t="s">
        <v>45</v>
      </c>
      <c r="N2" s="88" t="s">
        <v>46</v>
      </c>
      <c r="O2" s="103"/>
      <c r="P2" s="100" t="s">
        <v>47</v>
      </c>
      <c r="Q2" s="10"/>
      <c r="R2" s="10"/>
      <c r="S2" s="11"/>
      <c r="T2" s="1"/>
    </row>
    <row r="3" spans="1:32" ht="43.5" customHeight="1">
      <c r="A3" s="15" t="s">
        <v>48</v>
      </c>
      <c r="B3" s="9" t="s">
        <v>49</v>
      </c>
      <c r="C3" s="161" t="s">
        <v>50</v>
      </c>
      <c r="D3" s="8" t="s">
        <v>51</v>
      </c>
      <c r="E3" s="160" t="s">
        <v>49</v>
      </c>
      <c r="F3" s="152" t="s">
        <v>52</v>
      </c>
      <c r="G3" s="16" t="s">
        <v>53</v>
      </c>
      <c r="H3" s="149" t="s">
        <v>54</v>
      </c>
      <c r="I3" s="116" t="s">
        <v>55</v>
      </c>
      <c r="J3" s="93" t="s">
        <v>56</v>
      </c>
      <c r="K3" s="12" t="s">
        <v>57</v>
      </c>
      <c r="L3" s="101" t="s">
        <v>58</v>
      </c>
      <c r="M3" s="102" t="s">
        <v>58</v>
      </c>
      <c r="N3" s="89" t="s">
        <v>58</v>
      </c>
      <c r="O3" s="103" t="s">
        <v>59</v>
      </c>
      <c r="P3" s="104">
        <v>15000000</v>
      </c>
      <c r="Q3" s="12" t="s">
        <v>60</v>
      </c>
      <c r="R3" s="12" t="s">
        <v>61</v>
      </c>
      <c r="S3" s="13" t="s">
        <v>62</v>
      </c>
      <c r="AF3"/>
    </row>
    <row r="4" spans="1:32" s="146" customFormat="1" ht="32.25" customHeight="1">
      <c r="A4" s="14" t="s">
        <v>9</v>
      </c>
      <c r="B4" s="143" t="s">
        <v>63</v>
      </c>
      <c r="C4" s="144">
        <v>15</v>
      </c>
      <c r="D4" s="147">
        <v>15</v>
      </c>
      <c r="E4" s="191" t="s">
        <v>64</v>
      </c>
      <c r="F4" s="153" t="s">
        <v>65</v>
      </c>
      <c r="G4" s="147" t="s">
        <v>10</v>
      </c>
      <c r="H4" s="217" t="s">
        <v>66</v>
      </c>
      <c r="I4" s="218">
        <v>56359615</v>
      </c>
      <c r="J4" s="148" t="s">
        <v>67</v>
      </c>
      <c r="K4" s="145">
        <v>1</v>
      </c>
      <c r="L4" s="180">
        <v>320000</v>
      </c>
      <c r="M4" s="157"/>
      <c r="N4" s="170"/>
      <c r="O4" s="171">
        <f>L4</f>
        <v>320000</v>
      </c>
      <c r="P4" s="105">
        <f>P3-O4</f>
        <v>14680000</v>
      </c>
      <c r="Q4" s="4">
        <v>44319</v>
      </c>
      <c r="R4" s="4" t="s">
        <v>68</v>
      </c>
      <c r="S4" s="4">
        <v>44498</v>
      </c>
    </row>
    <row r="5" spans="1:32" ht="15">
      <c r="A5" s="14" t="s">
        <v>9</v>
      </c>
      <c r="B5" s="141" t="s">
        <v>69</v>
      </c>
      <c r="C5" s="87">
        <v>10</v>
      </c>
      <c r="D5" s="151">
        <v>10</v>
      </c>
      <c r="E5" s="191" t="s">
        <v>64</v>
      </c>
      <c r="F5" s="154" t="s">
        <v>70</v>
      </c>
      <c r="G5" s="163" t="s">
        <v>11</v>
      </c>
      <c r="H5" s="162" t="s">
        <v>71</v>
      </c>
      <c r="I5" s="164" t="s">
        <v>72</v>
      </c>
      <c r="J5" s="94" t="s">
        <v>73</v>
      </c>
      <c r="K5" s="6">
        <v>1</v>
      </c>
      <c r="L5" s="181">
        <v>160000</v>
      </c>
      <c r="M5" s="165"/>
      <c r="N5" s="172"/>
      <c r="O5" s="171">
        <f>L5</f>
        <v>160000</v>
      </c>
      <c r="P5" s="105">
        <f>P4-O5</f>
        <v>14520000</v>
      </c>
      <c r="Q5" s="4">
        <v>44319</v>
      </c>
      <c r="R5" s="4" t="s">
        <v>74</v>
      </c>
      <c r="S5" s="4">
        <v>44541</v>
      </c>
    </row>
    <row r="6" spans="1:32" ht="27">
      <c r="A6" s="14" t="s">
        <v>29</v>
      </c>
      <c r="B6" s="158" t="s">
        <v>75</v>
      </c>
      <c r="C6" s="87">
        <v>11</v>
      </c>
      <c r="D6" s="151">
        <v>11</v>
      </c>
      <c r="E6" s="191" t="s">
        <v>64</v>
      </c>
      <c r="F6" s="154" t="s">
        <v>76</v>
      </c>
      <c r="G6" s="144" t="s">
        <v>30</v>
      </c>
      <c r="H6" s="216" t="s">
        <v>77</v>
      </c>
      <c r="I6" s="156" t="s">
        <v>78</v>
      </c>
      <c r="J6" s="159" t="s">
        <v>79</v>
      </c>
      <c r="K6" s="145">
        <v>1</v>
      </c>
      <c r="L6" s="181"/>
      <c r="M6" s="157">
        <v>320000</v>
      </c>
      <c r="N6" s="172"/>
      <c r="O6" s="171">
        <f>M6</f>
        <v>320000</v>
      </c>
      <c r="P6" s="105">
        <f>P5-O6</f>
        <v>14200000</v>
      </c>
      <c r="Q6" s="4">
        <v>44319</v>
      </c>
      <c r="R6" s="4" t="s">
        <v>80</v>
      </c>
      <c r="S6" s="4">
        <v>44620</v>
      </c>
    </row>
    <row r="7" spans="1:32" ht="30" customHeight="1">
      <c r="A7" s="14" t="s">
        <v>9</v>
      </c>
      <c r="B7" s="141" t="s">
        <v>81</v>
      </c>
      <c r="C7" s="3">
        <v>24</v>
      </c>
      <c r="D7" s="87">
        <v>24</v>
      </c>
      <c r="E7" s="192" t="s">
        <v>82</v>
      </c>
      <c r="F7" s="155" t="s">
        <v>83</v>
      </c>
      <c r="G7" s="3" t="s">
        <v>12</v>
      </c>
      <c r="H7" s="5" t="s">
        <v>84</v>
      </c>
      <c r="I7" s="117" t="s">
        <v>85</v>
      </c>
      <c r="J7" s="94" t="s">
        <v>86</v>
      </c>
      <c r="K7" s="6">
        <v>1</v>
      </c>
      <c r="L7" s="181"/>
      <c r="M7" s="165">
        <v>20000</v>
      </c>
      <c r="N7" s="172"/>
      <c r="O7" s="171">
        <f>M7</f>
        <v>20000</v>
      </c>
      <c r="P7" s="105">
        <f>P6-O7</f>
        <v>14180000</v>
      </c>
      <c r="Q7" s="4">
        <v>44335</v>
      </c>
      <c r="R7" s="4" t="s">
        <v>87</v>
      </c>
      <c r="S7" s="4">
        <v>44377</v>
      </c>
    </row>
    <row r="8" spans="1:32" ht="25.5">
      <c r="A8" s="14" t="s">
        <v>9</v>
      </c>
      <c r="B8" s="141" t="s">
        <v>81</v>
      </c>
      <c r="C8" s="87">
        <v>25</v>
      </c>
      <c r="D8" s="87">
        <v>25</v>
      </c>
      <c r="E8" s="192" t="s">
        <v>82</v>
      </c>
      <c r="F8" s="155" t="s">
        <v>88</v>
      </c>
      <c r="G8" s="3" t="s">
        <v>12</v>
      </c>
      <c r="H8" s="5" t="s">
        <v>84</v>
      </c>
      <c r="I8" s="117" t="s">
        <v>89</v>
      </c>
      <c r="J8" s="94" t="s">
        <v>86</v>
      </c>
      <c r="K8" s="6">
        <v>0</v>
      </c>
      <c r="L8" s="181"/>
      <c r="M8" s="165">
        <v>20000</v>
      </c>
      <c r="N8" s="172"/>
      <c r="O8" s="171">
        <f>M8</f>
        <v>20000</v>
      </c>
      <c r="P8" s="105">
        <f>P7-O8</f>
        <v>14160000</v>
      </c>
      <c r="Q8" s="4">
        <v>44335</v>
      </c>
      <c r="R8" s="4" t="s">
        <v>87</v>
      </c>
      <c r="S8" s="4">
        <v>44377</v>
      </c>
    </row>
    <row r="9" spans="1:32" ht="25.5">
      <c r="A9" s="14" t="s">
        <v>9</v>
      </c>
      <c r="B9" s="141" t="s">
        <v>81</v>
      </c>
      <c r="C9" s="3">
        <v>26</v>
      </c>
      <c r="D9" s="87">
        <v>26</v>
      </c>
      <c r="E9" s="192" t="s">
        <v>82</v>
      </c>
      <c r="F9" s="155" t="s">
        <v>90</v>
      </c>
      <c r="G9" s="3" t="s">
        <v>12</v>
      </c>
      <c r="H9" s="5" t="s">
        <v>84</v>
      </c>
      <c r="I9" s="117" t="s">
        <v>91</v>
      </c>
      <c r="J9" s="94" t="s">
        <v>86</v>
      </c>
      <c r="K9" s="6">
        <v>0</v>
      </c>
      <c r="L9" s="181"/>
      <c r="M9" s="165">
        <v>6400</v>
      </c>
      <c r="N9" s="172"/>
      <c r="O9" s="171">
        <f>M9</f>
        <v>6400</v>
      </c>
      <c r="P9" s="105">
        <f>P8-O9</f>
        <v>14153600</v>
      </c>
      <c r="Q9" s="4">
        <v>44335</v>
      </c>
      <c r="R9" s="4" t="s">
        <v>87</v>
      </c>
      <c r="S9" s="4">
        <v>44377</v>
      </c>
    </row>
    <row r="10" spans="1:32" ht="25.5">
      <c r="A10" s="14" t="s">
        <v>9</v>
      </c>
      <c r="B10" s="141" t="s">
        <v>81</v>
      </c>
      <c r="C10" s="3">
        <v>27</v>
      </c>
      <c r="D10" s="87">
        <v>27</v>
      </c>
      <c r="E10" s="192" t="s">
        <v>82</v>
      </c>
      <c r="F10" s="155" t="s">
        <v>92</v>
      </c>
      <c r="G10" s="3" t="s">
        <v>12</v>
      </c>
      <c r="H10" s="5" t="s">
        <v>84</v>
      </c>
      <c r="I10" s="117" t="s">
        <v>93</v>
      </c>
      <c r="J10" s="94" t="s">
        <v>86</v>
      </c>
      <c r="K10" s="6">
        <v>0</v>
      </c>
      <c r="L10" s="181"/>
      <c r="M10" s="165">
        <v>9600</v>
      </c>
      <c r="N10" s="172"/>
      <c r="O10" s="171">
        <f>M10</f>
        <v>9600</v>
      </c>
      <c r="P10" s="105">
        <f>P9-O10</f>
        <v>14144000</v>
      </c>
      <c r="Q10" s="4">
        <v>44335</v>
      </c>
      <c r="R10" s="4" t="s">
        <v>87</v>
      </c>
      <c r="S10" s="4">
        <v>44377</v>
      </c>
    </row>
    <row r="11" spans="1:32" ht="25.5">
      <c r="A11" s="14" t="s">
        <v>9</v>
      </c>
      <c r="B11" s="141" t="s">
        <v>81</v>
      </c>
      <c r="C11" s="3">
        <v>28</v>
      </c>
      <c r="D11" s="3">
        <v>28</v>
      </c>
      <c r="E11" s="192" t="s">
        <v>82</v>
      </c>
      <c r="F11" s="155" t="s">
        <v>94</v>
      </c>
      <c r="G11" s="3" t="s">
        <v>12</v>
      </c>
      <c r="H11" s="5" t="s">
        <v>84</v>
      </c>
      <c r="I11" s="117" t="s">
        <v>95</v>
      </c>
      <c r="J11" s="94" t="s">
        <v>86</v>
      </c>
      <c r="K11" s="6">
        <v>0</v>
      </c>
      <c r="L11" s="181"/>
      <c r="M11" s="165">
        <v>8000</v>
      </c>
      <c r="N11" s="172"/>
      <c r="O11" s="171">
        <f>M11</f>
        <v>8000</v>
      </c>
      <c r="P11" s="105">
        <f>P10-O11</f>
        <v>14136000</v>
      </c>
      <c r="Q11" s="4">
        <v>44335</v>
      </c>
      <c r="R11" s="4" t="s">
        <v>87</v>
      </c>
      <c r="S11" s="4">
        <v>44377</v>
      </c>
    </row>
    <row r="12" spans="1:32" ht="25.5">
      <c r="A12" s="14" t="s">
        <v>9</v>
      </c>
      <c r="B12" s="141" t="s">
        <v>81</v>
      </c>
      <c r="C12" s="3">
        <v>29</v>
      </c>
      <c r="D12" s="3">
        <v>29</v>
      </c>
      <c r="E12" s="192" t="s">
        <v>82</v>
      </c>
      <c r="F12" s="155" t="s">
        <v>96</v>
      </c>
      <c r="G12" s="3" t="s">
        <v>12</v>
      </c>
      <c r="H12" s="5" t="s">
        <v>84</v>
      </c>
      <c r="I12" s="117" t="s">
        <v>97</v>
      </c>
      <c r="J12" s="94" t="s">
        <v>86</v>
      </c>
      <c r="K12" s="6">
        <v>0</v>
      </c>
      <c r="L12" s="181"/>
      <c r="M12" s="165">
        <v>32000</v>
      </c>
      <c r="N12" s="172"/>
      <c r="O12" s="171">
        <f>M12</f>
        <v>32000</v>
      </c>
      <c r="P12" s="105">
        <f>P11-O12</f>
        <v>14104000</v>
      </c>
      <c r="Q12" s="4">
        <v>44335</v>
      </c>
      <c r="R12" s="4" t="s">
        <v>87</v>
      </c>
      <c r="S12" s="4">
        <v>44377</v>
      </c>
    </row>
    <row r="13" spans="1:32" ht="25.5">
      <c r="A13" s="14" t="s">
        <v>9</v>
      </c>
      <c r="B13" s="141" t="s">
        <v>81</v>
      </c>
      <c r="C13" s="3">
        <v>30</v>
      </c>
      <c r="D13" s="3">
        <v>30</v>
      </c>
      <c r="E13" s="192" t="s">
        <v>82</v>
      </c>
      <c r="F13" s="117" t="s">
        <v>98</v>
      </c>
      <c r="G13" s="3" t="s">
        <v>12</v>
      </c>
      <c r="H13" s="5" t="s">
        <v>84</v>
      </c>
      <c r="I13" s="117" t="s">
        <v>99</v>
      </c>
      <c r="J13" s="94" t="s">
        <v>86</v>
      </c>
      <c r="K13" s="6">
        <v>0</v>
      </c>
      <c r="L13" s="181"/>
      <c r="M13" s="165">
        <v>8000</v>
      </c>
      <c r="N13" s="172"/>
      <c r="O13" s="171">
        <f>M13</f>
        <v>8000</v>
      </c>
      <c r="P13" s="105">
        <f>P12-O13</f>
        <v>14096000</v>
      </c>
      <c r="Q13" s="4">
        <v>44335</v>
      </c>
      <c r="R13" s="4" t="s">
        <v>87</v>
      </c>
      <c r="S13" s="4">
        <v>44377</v>
      </c>
    </row>
    <row r="14" spans="1:32" ht="25.5">
      <c r="A14" s="14" t="s">
        <v>9</v>
      </c>
      <c r="B14" s="141" t="s">
        <v>81</v>
      </c>
      <c r="C14" s="3">
        <v>31</v>
      </c>
      <c r="D14" s="3">
        <v>31</v>
      </c>
      <c r="E14" s="192" t="s">
        <v>82</v>
      </c>
      <c r="F14" s="117" t="s">
        <v>100</v>
      </c>
      <c r="G14" s="3" t="s">
        <v>12</v>
      </c>
      <c r="H14" s="5" t="s">
        <v>84</v>
      </c>
      <c r="I14" s="117" t="s">
        <v>101</v>
      </c>
      <c r="J14" s="94" t="s">
        <v>86</v>
      </c>
      <c r="K14" s="6">
        <v>0</v>
      </c>
      <c r="L14" s="181"/>
      <c r="M14" s="165">
        <v>12800</v>
      </c>
      <c r="N14" s="172"/>
      <c r="O14" s="171">
        <f>M14</f>
        <v>12800</v>
      </c>
      <c r="P14" s="105">
        <f>P13-M14</f>
        <v>14083200</v>
      </c>
      <c r="Q14" s="4">
        <v>44335</v>
      </c>
      <c r="R14" s="4" t="s">
        <v>87</v>
      </c>
      <c r="S14" s="4">
        <v>44377</v>
      </c>
    </row>
    <row r="15" spans="1:32" ht="25.5">
      <c r="A15" s="14" t="s">
        <v>9</v>
      </c>
      <c r="B15" s="141" t="s">
        <v>81</v>
      </c>
      <c r="C15" s="3">
        <v>32</v>
      </c>
      <c r="D15" s="3">
        <v>32</v>
      </c>
      <c r="E15" s="192" t="s">
        <v>82</v>
      </c>
      <c r="F15" s="117" t="s">
        <v>102</v>
      </c>
      <c r="G15" s="3" t="s">
        <v>12</v>
      </c>
      <c r="H15" s="5" t="s">
        <v>84</v>
      </c>
      <c r="I15" s="117" t="s">
        <v>103</v>
      </c>
      <c r="J15" s="94" t="s">
        <v>86</v>
      </c>
      <c r="K15" s="6">
        <v>0</v>
      </c>
      <c r="L15" s="181"/>
      <c r="M15" s="165">
        <v>12800</v>
      </c>
      <c r="N15" s="172"/>
      <c r="O15" s="171">
        <f>M15</f>
        <v>12800</v>
      </c>
      <c r="P15" s="105">
        <f>P14-M15</f>
        <v>14070400</v>
      </c>
      <c r="Q15" s="4">
        <v>44335</v>
      </c>
      <c r="R15" s="4" t="s">
        <v>87</v>
      </c>
      <c r="S15" s="4">
        <v>44377</v>
      </c>
    </row>
    <row r="16" spans="1:32" ht="25.5">
      <c r="A16" s="14" t="s">
        <v>9</v>
      </c>
      <c r="B16" s="141" t="s">
        <v>81</v>
      </c>
      <c r="C16" s="87">
        <v>33</v>
      </c>
      <c r="D16" s="3">
        <v>33</v>
      </c>
      <c r="E16" s="192" t="s">
        <v>82</v>
      </c>
      <c r="F16" s="117" t="s">
        <v>104</v>
      </c>
      <c r="G16" s="3" t="s">
        <v>12</v>
      </c>
      <c r="H16" s="5" t="s">
        <v>84</v>
      </c>
      <c r="I16" s="117" t="s">
        <v>105</v>
      </c>
      <c r="J16" s="94" t="s">
        <v>86</v>
      </c>
      <c r="K16" s="6">
        <v>0</v>
      </c>
      <c r="L16" s="181"/>
      <c r="M16" s="165">
        <v>32000</v>
      </c>
      <c r="N16" s="172"/>
      <c r="O16" s="171">
        <f>M16</f>
        <v>32000</v>
      </c>
      <c r="P16" s="105">
        <f>P15-O16</f>
        <v>14038400</v>
      </c>
      <c r="Q16" s="4">
        <v>44335</v>
      </c>
      <c r="R16" s="4" t="s">
        <v>87</v>
      </c>
      <c r="S16" s="4">
        <v>44377</v>
      </c>
    </row>
    <row r="17" spans="1:19" ht="25.5">
      <c r="A17" s="14" t="s">
        <v>9</v>
      </c>
      <c r="B17" s="141" t="s">
        <v>81</v>
      </c>
      <c r="C17" s="3">
        <v>34</v>
      </c>
      <c r="D17" s="3">
        <v>34</v>
      </c>
      <c r="E17" s="192" t="s">
        <v>82</v>
      </c>
      <c r="F17" s="117" t="s">
        <v>106</v>
      </c>
      <c r="G17" s="3" t="s">
        <v>12</v>
      </c>
      <c r="H17" s="5" t="s">
        <v>84</v>
      </c>
      <c r="I17" s="117" t="s">
        <v>107</v>
      </c>
      <c r="J17" s="94" t="s">
        <v>86</v>
      </c>
      <c r="K17" s="6">
        <v>0</v>
      </c>
      <c r="L17" s="181"/>
      <c r="M17" s="165">
        <v>12800</v>
      </c>
      <c r="N17" s="172"/>
      <c r="O17" s="171">
        <f>M17</f>
        <v>12800</v>
      </c>
      <c r="P17" s="105">
        <f>P16-O17</f>
        <v>14025600</v>
      </c>
      <c r="Q17" s="4">
        <v>44335</v>
      </c>
      <c r="R17" s="4" t="s">
        <v>87</v>
      </c>
      <c r="S17" s="4">
        <v>44377</v>
      </c>
    </row>
    <row r="18" spans="1:19" ht="25.5">
      <c r="A18" s="14" t="s">
        <v>9</v>
      </c>
      <c r="B18" s="141" t="s">
        <v>81</v>
      </c>
      <c r="C18" s="3">
        <v>35</v>
      </c>
      <c r="D18" s="3">
        <v>35</v>
      </c>
      <c r="E18" s="192" t="s">
        <v>82</v>
      </c>
      <c r="F18" s="117" t="s">
        <v>108</v>
      </c>
      <c r="G18" s="3" t="s">
        <v>12</v>
      </c>
      <c r="H18" s="5" t="s">
        <v>109</v>
      </c>
      <c r="I18" s="117" t="s">
        <v>110</v>
      </c>
      <c r="J18" s="94" t="s">
        <v>86</v>
      </c>
      <c r="K18" s="6">
        <v>0</v>
      </c>
      <c r="L18" s="181"/>
      <c r="M18" s="165">
        <v>12800</v>
      </c>
      <c r="N18" s="172"/>
      <c r="O18" s="171">
        <f>M18</f>
        <v>12800</v>
      </c>
      <c r="P18" s="105">
        <f>P17-O18</f>
        <v>14012800</v>
      </c>
      <c r="Q18" s="4">
        <v>44335</v>
      </c>
      <c r="R18" s="4" t="s">
        <v>87</v>
      </c>
      <c r="S18" s="4">
        <v>44377</v>
      </c>
    </row>
    <row r="19" spans="1:19" ht="25.5">
      <c r="A19" s="14" t="s">
        <v>9</v>
      </c>
      <c r="B19" s="141" t="s">
        <v>81</v>
      </c>
      <c r="C19" s="3">
        <v>36</v>
      </c>
      <c r="D19" s="3">
        <v>36</v>
      </c>
      <c r="E19" s="192" t="s">
        <v>82</v>
      </c>
      <c r="F19" s="117" t="s">
        <v>111</v>
      </c>
      <c r="G19" s="3" t="s">
        <v>12</v>
      </c>
      <c r="H19" s="5" t="s">
        <v>84</v>
      </c>
      <c r="I19" s="117" t="s">
        <v>112</v>
      </c>
      <c r="J19" s="94" t="s">
        <v>86</v>
      </c>
      <c r="K19" s="6">
        <v>0</v>
      </c>
      <c r="L19" s="181"/>
      <c r="M19" s="165">
        <v>8000</v>
      </c>
      <c r="N19" s="172"/>
      <c r="O19" s="171">
        <f>M19</f>
        <v>8000</v>
      </c>
      <c r="P19" s="105">
        <f>P18-O19</f>
        <v>14004800</v>
      </c>
      <c r="Q19" s="4">
        <v>44335</v>
      </c>
      <c r="R19" s="4" t="s">
        <v>87</v>
      </c>
      <c r="S19" s="4">
        <v>44377</v>
      </c>
    </row>
    <row r="20" spans="1:19" ht="25.5">
      <c r="A20" s="14" t="s">
        <v>9</v>
      </c>
      <c r="B20" s="141" t="s">
        <v>81</v>
      </c>
      <c r="C20" s="3">
        <v>37</v>
      </c>
      <c r="D20" s="3">
        <v>37</v>
      </c>
      <c r="E20" s="192" t="s">
        <v>82</v>
      </c>
      <c r="F20" s="117" t="s">
        <v>113</v>
      </c>
      <c r="G20" s="3" t="s">
        <v>12</v>
      </c>
      <c r="H20" s="5" t="s">
        <v>84</v>
      </c>
      <c r="I20" s="117" t="s">
        <v>114</v>
      </c>
      <c r="J20" s="94" t="s">
        <v>86</v>
      </c>
      <c r="K20" s="6">
        <v>0</v>
      </c>
      <c r="L20" s="181"/>
      <c r="M20" s="165">
        <v>12800</v>
      </c>
      <c r="N20" s="172"/>
      <c r="O20" s="171">
        <f>M20</f>
        <v>12800</v>
      </c>
      <c r="P20" s="105">
        <f>P19-O20</f>
        <v>13992000</v>
      </c>
      <c r="Q20" s="4">
        <v>44335</v>
      </c>
      <c r="R20" s="4"/>
      <c r="S20" s="4"/>
    </row>
    <row r="21" spans="1:19" ht="25.5">
      <c r="A21" s="14" t="s">
        <v>9</v>
      </c>
      <c r="B21" s="141" t="s">
        <v>81</v>
      </c>
      <c r="C21" s="3">
        <v>38</v>
      </c>
      <c r="D21" s="3">
        <v>38</v>
      </c>
      <c r="E21" s="192" t="s">
        <v>82</v>
      </c>
      <c r="F21" s="117" t="s">
        <v>115</v>
      </c>
      <c r="G21" s="3" t="s">
        <v>12</v>
      </c>
      <c r="H21" s="5" t="s">
        <v>84</v>
      </c>
      <c r="I21" s="117" t="s">
        <v>116</v>
      </c>
      <c r="J21" s="94" t="s">
        <v>86</v>
      </c>
      <c r="K21" s="6">
        <v>0</v>
      </c>
      <c r="L21" s="181"/>
      <c r="M21" s="165">
        <v>9600</v>
      </c>
      <c r="N21" s="172"/>
      <c r="O21" s="171">
        <f>M21</f>
        <v>9600</v>
      </c>
      <c r="P21" s="105">
        <f>P20-O21</f>
        <v>13982400</v>
      </c>
      <c r="Q21" s="4"/>
      <c r="R21" s="4"/>
      <c r="S21" s="4"/>
    </row>
    <row r="22" spans="1:19" ht="39" customHeight="1">
      <c r="A22" s="14" t="s">
        <v>9</v>
      </c>
      <c r="B22" s="141" t="s">
        <v>81</v>
      </c>
      <c r="C22" s="3">
        <v>39</v>
      </c>
      <c r="D22" s="3">
        <v>39</v>
      </c>
      <c r="E22" s="192" t="s">
        <v>82</v>
      </c>
      <c r="F22" s="117" t="s">
        <v>117</v>
      </c>
      <c r="G22" s="3" t="s">
        <v>12</v>
      </c>
      <c r="H22" s="5" t="s">
        <v>84</v>
      </c>
      <c r="I22" s="117" t="s">
        <v>118</v>
      </c>
      <c r="J22" s="94" t="s">
        <v>86</v>
      </c>
      <c r="K22" s="6">
        <v>0</v>
      </c>
      <c r="L22" s="181"/>
      <c r="M22" s="165">
        <v>12800</v>
      </c>
      <c r="N22" s="172"/>
      <c r="O22" s="171">
        <f>M22</f>
        <v>12800</v>
      </c>
      <c r="P22" s="105">
        <f>P21-O22</f>
        <v>13969600</v>
      </c>
      <c r="Q22" s="4"/>
      <c r="R22" s="4"/>
      <c r="S22" s="4"/>
    </row>
    <row r="23" spans="1:19" ht="25.5">
      <c r="A23" s="14" t="s">
        <v>9</v>
      </c>
      <c r="B23" s="141" t="s">
        <v>81</v>
      </c>
      <c r="C23" s="3">
        <v>40</v>
      </c>
      <c r="D23" s="3">
        <v>40</v>
      </c>
      <c r="E23" s="192" t="s">
        <v>82</v>
      </c>
      <c r="F23" s="117" t="s">
        <v>119</v>
      </c>
      <c r="G23" s="3" t="s">
        <v>12</v>
      </c>
      <c r="H23" s="5" t="s">
        <v>84</v>
      </c>
      <c r="I23" s="117" t="s">
        <v>120</v>
      </c>
      <c r="J23" s="94" t="s">
        <v>86</v>
      </c>
      <c r="K23" s="6">
        <v>0</v>
      </c>
      <c r="L23" s="181"/>
      <c r="M23" s="165">
        <v>12800</v>
      </c>
      <c r="N23" s="172"/>
      <c r="O23" s="171">
        <f>M23</f>
        <v>12800</v>
      </c>
      <c r="P23" s="105">
        <f>P22-O23</f>
        <v>13956800</v>
      </c>
      <c r="Q23" s="4"/>
      <c r="R23" s="4"/>
      <c r="S23" s="4"/>
    </row>
    <row r="24" spans="1:19" ht="24.75" customHeight="1">
      <c r="A24" s="14" t="s">
        <v>9</v>
      </c>
      <c r="B24" s="141" t="s">
        <v>81</v>
      </c>
      <c r="C24" s="3">
        <v>41</v>
      </c>
      <c r="D24" s="3">
        <v>41</v>
      </c>
      <c r="E24" s="192" t="s">
        <v>82</v>
      </c>
      <c r="F24" s="117" t="s">
        <v>121</v>
      </c>
      <c r="G24" s="3" t="s">
        <v>12</v>
      </c>
      <c r="H24" s="5" t="s">
        <v>84</v>
      </c>
      <c r="I24" s="117" t="s">
        <v>122</v>
      </c>
      <c r="J24" s="94" t="s">
        <v>86</v>
      </c>
      <c r="K24" s="6">
        <v>0</v>
      </c>
      <c r="L24" s="181"/>
      <c r="M24" s="165">
        <v>12800</v>
      </c>
      <c r="N24" s="172"/>
      <c r="O24" s="171">
        <f>M24</f>
        <v>12800</v>
      </c>
      <c r="P24" s="105">
        <f>P23-O24</f>
        <v>13944000</v>
      </c>
      <c r="Q24" s="4"/>
      <c r="R24" s="4"/>
      <c r="S24" s="4"/>
    </row>
    <row r="25" spans="1:19" ht="25.5">
      <c r="A25" s="14" t="s">
        <v>9</v>
      </c>
      <c r="B25" s="141" t="s">
        <v>123</v>
      </c>
      <c r="C25" s="3">
        <v>1</v>
      </c>
      <c r="D25" s="3">
        <v>1</v>
      </c>
      <c r="E25" s="196" t="s">
        <v>64</v>
      </c>
      <c r="F25" s="117" t="s">
        <v>124</v>
      </c>
      <c r="G25" s="3" t="s">
        <v>13</v>
      </c>
      <c r="H25" s="5" t="s">
        <v>84</v>
      </c>
      <c r="I25" s="117" t="s">
        <v>125</v>
      </c>
      <c r="J25" s="94" t="s">
        <v>126</v>
      </c>
      <c r="K25" s="6">
        <v>1</v>
      </c>
      <c r="L25" s="181"/>
      <c r="M25" s="165"/>
      <c r="N25" s="172">
        <v>20000</v>
      </c>
      <c r="O25" s="171">
        <f>N25</f>
        <v>20000</v>
      </c>
      <c r="P25" s="105">
        <f>P24-O25</f>
        <v>13924000</v>
      </c>
      <c r="Q25" s="4">
        <v>44319</v>
      </c>
      <c r="R25" s="4">
        <v>44421</v>
      </c>
      <c r="S25" s="4">
        <v>45107</v>
      </c>
    </row>
    <row r="26" spans="1:19" ht="25.5">
      <c r="A26" s="14" t="s">
        <v>9</v>
      </c>
      <c r="B26" s="141" t="s">
        <v>123</v>
      </c>
      <c r="C26" s="3">
        <v>2</v>
      </c>
      <c r="D26" s="3">
        <v>2</v>
      </c>
      <c r="E26" s="196" t="s">
        <v>64</v>
      </c>
      <c r="F26" s="117" t="s">
        <v>127</v>
      </c>
      <c r="G26" s="3" t="s">
        <v>13</v>
      </c>
      <c r="H26" s="5" t="s">
        <v>84</v>
      </c>
      <c r="I26" s="117" t="s">
        <v>128</v>
      </c>
      <c r="J26" s="94" t="s">
        <v>126</v>
      </c>
      <c r="K26" s="6">
        <v>0</v>
      </c>
      <c r="L26" s="181"/>
      <c r="M26" s="165"/>
      <c r="N26" s="172">
        <v>20000</v>
      </c>
      <c r="O26" s="171">
        <f>N26</f>
        <v>20000</v>
      </c>
      <c r="P26" s="105">
        <f>P25-O26</f>
        <v>13904000</v>
      </c>
      <c r="Q26" s="4">
        <v>44319</v>
      </c>
      <c r="R26" s="4">
        <v>44421</v>
      </c>
      <c r="S26" s="4">
        <v>45107</v>
      </c>
    </row>
    <row r="27" spans="1:19" ht="25.5">
      <c r="A27" s="14" t="s">
        <v>9</v>
      </c>
      <c r="B27" s="141" t="s">
        <v>123</v>
      </c>
      <c r="C27" s="3">
        <v>3</v>
      </c>
      <c r="D27" s="3">
        <v>3</v>
      </c>
      <c r="E27" s="196" t="s">
        <v>64</v>
      </c>
      <c r="F27" s="117" t="s">
        <v>129</v>
      </c>
      <c r="G27" s="3" t="s">
        <v>13</v>
      </c>
      <c r="H27" s="5" t="s">
        <v>84</v>
      </c>
      <c r="I27" s="117" t="s">
        <v>130</v>
      </c>
      <c r="J27" s="94" t="s">
        <v>126</v>
      </c>
      <c r="K27" s="6">
        <v>0</v>
      </c>
      <c r="L27" s="181"/>
      <c r="M27" s="165"/>
      <c r="N27" s="172">
        <v>8000</v>
      </c>
      <c r="O27" s="171">
        <f>N27</f>
        <v>8000</v>
      </c>
      <c r="P27" s="105">
        <f>P26-O27</f>
        <v>13896000</v>
      </c>
      <c r="Q27" s="4">
        <v>44319</v>
      </c>
      <c r="R27" s="4">
        <v>44421</v>
      </c>
      <c r="S27" s="4">
        <v>45107</v>
      </c>
    </row>
    <row r="28" spans="1:19" ht="25.5">
      <c r="A28" s="14" t="s">
        <v>9</v>
      </c>
      <c r="B28" s="141" t="s">
        <v>123</v>
      </c>
      <c r="C28" s="3">
        <v>4</v>
      </c>
      <c r="D28" s="3">
        <v>4</v>
      </c>
      <c r="E28" s="196" t="s">
        <v>64</v>
      </c>
      <c r="F28" s="117" t="s">
        <v>131</v>
      </c>
      <c r="G28" s="3" t="s">
        <v>13</v>
      </c>
      <c r="H28" s="5" t="s">
        <v>84</v>
      </c>
      <c r="I28" s="117" t="s">
        <v>93</v>
      </c>
      <c r="J28" s="94" t="s">
        <v>126</v>
      </c>
      <c r="K28" s="6">
        <v>0</v>
      </c>
      <c r="L28" s="181"/>
      <c r="M28" s="165"/>
      <c r="N28" s="172">
        <v>8000</v>
      </c>
      <c r="O28" s="171">
        <f>N28</f>
        <v>8000</v>
      </c>
      <c r="P28" s="105">
        <f>P27-O28</f>
        <v>13888000</v>
      </c>
      <c r="Q28" s="4">
        <v>44319</v>
      </c>
      <c r="R28" s="4">
        <v>44421</v>
      </c>
      <c r="S28" s="4">
        <v>45107</v>
      </c>
    </row>
    <row r="29" spans="1:19" ht="25.5">
      <c r="A29" s="14" t="s">
        <v>9</v>
      </c>
      <c r="B29" s="141" t="s">
        <v>123</v>
      </c>
      <c r="C29" s="3">
        <v>5</v>
      </c>
      <c r="D29" s="3">
        <v>5</v>
      </c>
      <c r="E29" s="196" t="s">
        <v>64</v>
      </c>
      <c r="F29" s="117" t="s">
        <v>132</v>
      </c>
      <c r="G29" s="3" t="s">
        <v>13</v>
      </c>
      <c r="H29" s="5" t="s">
        <v>84</v>
      </c>
      <c r="I29" s="117" t="s">
        <v>133</v>
      </c>
      <c r="J29" s="94" t="s">
        <v>126</v>
      </c>
      <c r="K29" s="6">
        <v>0</v>
      </c>
      <c r="L29" s="181"/>
      <c r="M29" s="165"/>
      <c r="N29" s="172">
        <v>16000</v>
      </c>
      <c r="O29" s="171">
        <f>N29</f>
        <v>16000</v>
      </c>
      <c r="P29" s="105">
        <f>P28-O29</f>
        <v>13872000</v>
      </c>
      <c r="Q29" s="4">
        <v>44319</v>
      </c>
      <c r="R29" s="4">
        <v>44421</v>
      </c>
      <c r="S29" s="4">
        <v>45107</v>
      </c>
    </row>
    <row r="30" spans="1:19" ht="25.5">
      <c r="A30" s="14" t="s">
        <v>9</v>
      </c>
      <c r="B30" s="141" t="s">
        <v>123</v>
      </c>
      <c r="C30" s="3">
        <v>6</v>
      </c>
      <c r="D30" s="3">
        <v>6</v>
      </c>
      <c r="E30" s="196" t="s">
        <v>64</v>
      </c>
      <c r="F30" s="117" t="s">
        <v>134</v>
      </c>
      <c r="G30" s="3" t="s">
        <v>13</v>
      </c>
      <c r="H30" s="5" t="s">
        <v>84</v>
      </c>
      <c r="I30" s="117" t="s">
        <v>135</v>
      </c>
      <c r="J30" s="94" t="s">
        <v>126</v>
      </c>
      <c r="K30" s="6">
        <v>0</v>
      </c>
      <c r="L30" s="181"/>
      <c r="M30" s="165"/>
      <c r="N30" s="172">
        <v>8000</v>
      </c>
      <c r="O30" s="171">
        <f>N30</f>
        <v>8000</v>
      </c>
      <c r="P30" s="105">
        <f>P29-O30</f>
        <v>13864000</v>
      </c>
      <c r="Q30" s="4">
        <v>44319</v>
      </c>
      <c r="R30" s="4">
        <v>44421</v>
      </c>
      <c r="S30" s="4">
        <v>45107</v>
      </c>
    </row>
    <row r="31" spans="1:19" ht="25.5">
      <c r="A31" s="14" t="s">
        <v>9</v>
      </c>
      <c r="B31" s="141" t="s">
        <v>123</v>
      </c>
      <c r="C31" s="3">
        <v>7</v>
      </c>
      <c r="D31" s="87">
        <v>7</v>
      </c>
      <c r="E31" s="196" t="s">
        <v>64</v>
      </c>
      <c r="F31" s="155" t="s">
        <v>136</v>
      </c>
      <c r="G31" s="3" t="s">
        <v>13</v>
      </c>
      <c r="H31" s="5" t="s">
        <v>84</v>
      </c>
      <c r="I31" s="117" t="s">
        <v>97</v>
      </c>
      <c r="J31" s="94" t="s">
        <v>126</v>
      </c>
      <c r="K31" s="6">
        <v>0</v>
      </c>
      <c r="L31" s="181"/>
      <c r="M31" s="165"/>
      <c r="N31" s="172">
        <v>40000</v>
      </c>
      <c r="O31" s="171">
        <f>N31</f>
        <v>40000</v>
      </c>
      <c r="P31" s="105">
        <f>P30-O31</f>
        <v>13824000</v>
      </c>
      <c r="Q31" s="4">
        <v>44319</v>
      </c>
      <c r="R31" s="4">
        <v>44421</v>
      </c>
      <c r="S31" s="4">
        <v>45107</v>
      </c>
    </row>
    <row r="32" spans="1:19" ht="25.5">
      <c r="A32" s="14" t="s">
        <v>9</v>
      </c>
      <c r="B32" s="141" t="s">
        <v>123</v>
      </c>
      <c r="C32" s="3">
        <v>8</v>
      </c>
      <c r="D32" s="3">
        <v>8</v>
      </c>
      <c r="E32" s="196" t="s">
        <v>64</v>
      </c>
      <c r="F32" s="117" t="s">
        <v>137</v>
      </c>
      <c r="G32" s="3" t="s">
        <v>13</v>
      </c>
      <c r="H32" s="5" t="s">
        <v>84</v>
      </c>
      <c r="I32" s="117" t="s">
        <v>99</v>
      </c>
      <c r="J32" s="94" t="s">
        <v>126</v>
      </c>
      <c r="K32" s="6">
        <v>0</v>
      </c>
      <c r="L32" s="181"/>
      <c r="M32" s="165"/>
      <c r="N32" s="172">
        <v>16000</v>
      </c>
      <c r="O32" s="171">
        <f>N32</f>
        <v>16000</v>
      </c>
      <c r="P32" s="105">
        <f>P31-O32</f>
        <v>13808000</v>
      </c>
      <c r="Q32" s="4">
        <v>44319</v>
      </c>
      <c r="R32" s="4">
        <v>44421</v>
      </c>
      <c r="S32" s="4">
        <v>45107</v>
      </c>
    </row>
    <row r="33" spans="1:19" ht="25.5">
      <c r="A33" s="14" t="s">
        <v>9</v>
      </c>
      <c r="B33" s="141" t="s">
        <v>123</v>
      </c>
      <c r="C33" s="3">
        <v>9</v>
      </c>
      <c r="D33" s="3">
        <v>9</v>
      </c>
      <c r="E33" s="196" t="s">
        <v>64</v>
      </c>
      <c r="F33" s="117" t="s">
        <v>138</v>
      </c>
      <c r="G33" s="3" t="s">
        <v>13</v>
      </c>
      <c r="H33" s="5" t="s">
        <v>84</v>
      </c>
      <c r="I33" s="117" t="s">
        <v>139</v>
      </c>
      <c r="J33" s="94" t="s">
        <v>126</v>
      </c>
      <c r="K33" s="6">
        <v>0</v>
      </c>
      <c r="L33" s="181"/>
      <c r="M33" s="165"/>
      <c r="N33" s="172">
        <v>24000</v>
      </c>
      <c r="O33" s="171">
        <f>N33</f>
        <v>24000</v>
      </c>
      <c r="P33" s="105">
        <f>P32-O33</f>
        <v>13784000</v>
      </c>
      <c r="Q33" s="4">
        <v>44319</v>
      </c>
      <c r="R33" s="4">
        <v>44421</v>
      </c>
      <c r="S33" s="4">
        <v>45107</v>
      </c>
    </row>
    <row r="34" spans="1:19" ht="25.5">
      <c r="A34" s="14" t="s">
        <v>9</v>
      </c>
      <c r="B34" s="141" t="s">
        <v>123</v>
      </c>
      <c r="C34" s="3">
        <v>12</v>
      </c>
      <c r="D34" s="3">
        <v>12</v>
      </c>
      <c r="E34" s="196" t="s">
        <v>64</v>
      </c>
      <c r="F34" s="117" t="s">
        <v>140</v>
      </c>
      <c r="G34" s="3" t="s">
        <v>13</v>
      </c>
      <c r="H34" s="5" t="s">
        <v>84</v>
      </c>
      <c r="I34" s="117" t="s">
        <v>141</v>
      </c>
      <c r="J34" s="94" t="s">
        <v>126</v>
      </c>
      <c r="K34" s="6">
        <v>0</v>
      </c>
      <c r="L34" s="181"/>
      <c r="M34" s="165"/>
      <c r="N34" s="172">
        <v>32000</v>
      </c>
      <c r="O34" s="171">
        <f>N34</f>
        <v>32000</v>
      </c>
      <c r="P34" s="105">
        <f>P33-O34</f>
        <v>13752000</v>
      </c>
      <c r="Q34" s="4">
        <v>44319</v>
      </c>
      <c r="R34" s="4">
        <v>44421</v>
      </c>
      <c r="S34" s="4">
        <v>45107</v>
      </c>
    </row>
    <row r="35" spans="1:19" ht="25.5">
      <c r="A35" s="14" t="s">
        <v>9</v>
      </c>
      <c r="B35" s="141" t="s">
        <v>123</v>
      </c>
      <c r="C35" s="3">
        <v>13</v>
      </c>
      <c r="D35" s="3">
        <v>13</v>
      </c>
      <c r="E35" s="196" t="s">
        <v>64</v>
      </c>
      <c r="F35" s="117" t="s">
        <v>142</v>
      </c>
      <c r="G35" s="3" t="s">
        <v>13</v>
      </c>
      <c r="H35" s="5" t="s">
        <v>84</v>
      </c>
      <c r="I35" s="117" t="s">
        <v>143</v>
      </c>
      <c r="J35" s="94" t="s">
        <v>126</v>
      </c>
      <c r="K35" s="6">
        <v>0</v>
      </c>
      <c r="L35" s="181"/>
      <c r="M35" s="165"/>
      <c r="N35" s="172">
        <v>16000</v>
      </c>
      <c r="O35" s="171">
        <f>N35</f>
        <v>16000</v>
      </c>
      <c r="P35" s="105">
        <f>P34-O35</f>
        <v>13736000</v>
      </c>
      <c r="Q35" s="4">
        <v>44319</v>
      </c>
      <c r="R35" s="4">
        <v>44421</v>
      </c>
      <c r="S35" s="4">
        <v>45107</v>
      </c>
    </row>
    <row r="36" spans="1:19" ht="25.5">
      <c r="A36" s="14" t="s">
        <v>9</v>
      </c>
      <c r="B36" s="141" t="s">
        <v>123</v>
      </c>
      <c r="C36" s="3">
        <v>14</v>
      </c>
      <c r="D36" s="3">
        <v>14</v>
      </c>
      <c r="E36" s="196" t="s">
        <v>64</v>
      </c>
      <c r="F36" s="117" t="s">
        <v>144</v>
      </c>
      <c r="G36" s="3" t="s">
        <v>13</v>
      </c>
      <c r="H36" s="5" t="s">
        <v>84</v>
      </c>
      <c r="I36" s="117" t="s">
        <v>145</v>
      </c>
      <c r="J36" s="94" t="s">
        <v>126</v>
      </c>
      <c r="K36" s="6">
        <v>0</v>
      </c>
      <c r="L36" s="181"/>
      <c r="M36" s="165"/>
      <c r="N36" s="172">
        <v>16000</v>
      </c>
      <c r="O36" s="171">
        <f>N36</f>
        <v>16000</v>
      </c>
      <c r="P36" s="105">
        <f>P35-O36</f>
        <v>13720000</v>
      </c>
      <c r="Q36" s="4">
        <v>44319</v>
      </c>
      <c r="R36" s="4">
        <v>44421</v>
      </c>
      <c r="S36" s="4">
        <v>45107</v>
      </c>
    </row>
    <row r="37" spans="1:19" ht="25.5">
      <c r="A37" s="14" t="s">
        <v>9</v>
      </c>
      <c r="B37" s="141" t="s">
        <v>123</v>
      </c>
      <c r="C37" s="3">
        <v>16</v>
      </c>
      <c r="D37" s="3">
        <v>16</v>
      </c>
      <c r="E37" s="196" t="s">
        <v>64</v>
      </c>
      <c r="F37" s="117" t="s">
        <v>146</v>
      </c>
      <c r="G37" s="3" t="s">
        <v>13</v>
      </c>
      <c r="H37" s="5" t="s">
        <v>84</v>
      </c>
      <c r="I37" s="117" t="s">
        <v>112</v>
      </c>
      <c r="J37" s="94" t="s">
        <v>126</v>
      </c>
      <c r="K37" s="6">
        <v>0</v>
      </c>
      <c r="L37" s="181"/>
      <c r="M37" s="165"/>
      <c r="N37" s="172">
        <v>8000</v>
      </c>
      <c r="O37" s="171">
        <v>8000</v>
      </c>
      <c r="P37" s="105">
        <f>P36-O37</f>
        <v>13712000</v>
      </c>
      <c r="Q37" s="4">
        <v>44319</v>
      </c>
      <c r="R37" s="4">
        <v>44421</v>
      </c>
      <c r="S37" s="4">
        <v>45107</v>
      </c>
    </row>
    <row r="38" spans="1:19" ht="25.5">
      <c r="A38" s="14" t="s">
        <v>9</v>
      </c>
      <c r="B38" s="141" t="s">
        <v>123</v>
      </c>
      <c r="C38" s="3">
        <v>17</v>
      </c>
      <c r="D38" s="3">
        <v>17</v>
      </c>
      <c r="E38" s="196" t="s">
        <v>64</v>
      </c>
      <c r="F38" s="117" t="s">
        <v>147</v>
      </c>
      <c r="G38" s="3" t="s">
        <v>13</v>
      </c>
      <c r="H38" s="5" t="s">
        <v>84</v>
      </c>
      <c r="I38" s="117" t="s">
        <v>148</v>
      </c>
      <c r="J38" s="94" t="s">
        <v>126</v>
      </c>
      <c r="K38" s="6">
        <v>0</v>
      </c>
      <c r="L38" s="181"/>
      <c r="M38" s="165"/>
      <c r="N38" s="172">
        <v>24000</v>
      </c>
      <c r="O38" s="171">
        <f>N38</f>
        <v>24000</v>
      </c>
      <c r="P38" s="105">
        <f>P37-O38</f>
        <v>13688000</v>
      </c>
      <c r="Q38" s="4">
        <v>44319</v>
      </c>
      <c r="R38" s="4">
        <v>44421</v>
      </c>
      <c r="S38" s="4">
        <v>45107</v>
      </c>
    </row>
    <row r="39" spans="1:19" ht="25.5">
      <c r="A39" s="14" t="s">
        <v>9</v>
      </c>
      <c r="B39" s="141" t="s">
        <v>123</v>
      </c>
      <c r="C39" s="3">
        <v>18</v>
      </c>
      <c r="D39" s="3">
        <v>18</v>
      </c>
      <c r="E39" s="196" t="s">
        <v>64</v>
      </c>
      <c r="F39" s="117" t="s">
        <v>149</v>
      </c>
      <c r="G39" s="3" t="s">
        <v>13</v>
      </c>
      <c r="H39" s="5" t="s">
        <v>109</v>
      </c>
      <c r="I39" s="117" t="s">
        <v>150</v>
      </c>
      <c r="J39" s="94" t="s">
        <v>126</v>
      </c>
      <c r="K39" s="6">
        <v>0</v>
      </c>
      <c r="L39" s="181"/>
      <c r="M39" s="165"/>
      <c r="N39" s="172">
        <v>12612.8</v>
      </c>
      <c r="O39" s="171">
        <f>N39</f>
        <v>12612.8</v>
      </c>
      <c r="P39" s="105">
        <f>P38-O39</f>
        <v>13675387.199999999</v>
      </c>
      <c r="Q39" s="4">
        <v>44319</v>
      </c>
      <c r="R39" s="4">
        <v>44421</v>
      </c>
      <c r="S39" s="4">
        <v>45107</v>
      </c>
    </row>
    <row r="40" spans="1:19" ht="25.5">
      <c r="A40" s="14" t="s">
        <v>9</v>
      </c>
      <c r="B40" s="141" t="s">
        <v>123</v>
      </c>
      <c r="C40" s="3">
        <v>19</v>
      </c>
      <c r="D40" s="163">
        <v>19</v>
      </c>
      <c r="E40" s="191" t="s">
        <v>64</v>
      </c>
      <c r="F40" s="185" t="s">
        <v>151</v>
      </c>
      <c r="G40" s="3" t="s">
        <v>13</v>
      </c>
      <c r="H40" s="5" t="s">
        <v>84</v>
      </c>
      <c r="I40" s="117" t="s">
        <v>152</v>
      </c>
      <c r="J40" s="94" t="s">
        <v>126</v>
      </c>
      <c r="K40" s="6">
        <v>0</v>
      </c>
      <c r="L40" s="181"/>
      <c r="M40" s="165"/>
      <c r="N40" s="172">
        <v>16000</v>
      </c>
      <c r="O40" s="171">
        <f>N40</f>
        <v>16000</v>
      </c>
      <c r="P40" s="105">
        <f>P39-O40</f>
        <v>13659387.199999999</v>
      </c>
      <c r="Q40" s="4">
        <v>44319</v>
      </c>
      <c r="R40" s="4">
        <v>44421</v>
      </c>
      <c r="S40" s="4">
        <v>45107</v>
      </c>
    </row>
    <row r="41" spans="1:19" ht="25.5">
      <c r="A41" s="14" t="s">
        <v>9</v>
      </c>
      <c r="B41" s="141" t="s">
        <v>123</v>
      </c>
      <c r="C41" s="3">
        <v>20</v>
      </c>
      <c r="D41" s="163">
        <v>20</v>
      </c>
      <c r="E41" s="191" t="s">
        <v>64</v>
      </c>
      <c r="F41" s="185" t="s">
        <v>153</v>
      </c>
      <c r="G41" s="3" t="s">
        <v>13</v>
      </c>
      <c r="H41" s="5" t="s">
        <v>84</v>
      </c>
      <c r="I41" s="117" t="s">
        <v>154</v>
      </c>
      <c r="J41" s="94" t="s">
        <v>126</v>
      </c>
      <c r="K41" s="6">
        <v>0</v>
      </c>
      <c r="L41" s="181"/>
      <c r="M41" s="165"/>
      <c r="N41" s="172">
        <v>16000</v>
      </c>
      <c r="O41" s="171">
        <f>N41</f>
        <v>16000</v>
      </c>
      <c r="P41" s="105">
        <f>P40-O41</f>
        <v>13643387.199999999</v>
      </c>
      <c r="Q41" s="4">
        <v>44319</v>
      </c>
      <c r="R41" s="4">
        <v>44421</v>
      </c>
      <c r="S41" s="4">
        <v>45107</v>
      </c>
    </row>
    <row r="42" spans="1:19" ht="25.5">
      <c r="A42" s="14" t="s">
        <v>9</v>
      </c>
      <c r="B42" s="141" t="s">
        <v>123</v>
      </c>
      <c r="C42" s="3">
        <v>21</v>
      </c>
      <c r="D42" s="163">
        <v>21</v>
      </c>
      <c r="E42" s="191" t="s">
        <v>64</v>
      </c>
      <c r="F42" s="185" t="s">
        <v>155</v>
      </c>
      <c r="G42" s="3" t="s">
        <v>13</v>
      </c>
      <c r="H42" s="5" t="s">
        <v>84</v>
      </c>
      <c r="I42" s="117" t="s">
        <v>122</v>
      </c>
      <c r="J42" s="94" t="s">
        <v>126</v>
      </c>
      <c r="K42" s="6">
        <v>0</v>
      </c>
      <c r="L42" s="181"/>
      <c r="M42" s="165"/>
      <c r="N42" s="172">
        <v>16000</v>
      </c>
      <c r="O42" s="171">
        <f>N42</f>
        <v>16000</v>
      </c>
      <c r="P42" s="105">
        <f>P41-O42</f>
        <v>13627387.199999999</v>
      </c>
      <c r="Q42" s="4">
        <v>44319</v>
      </c>
      <c r="R42" s="4">
        <v>44421</v>
      </c>
      <c r="S42" s="4">
        <v>45107</v>
      </c>
    </row>
    <row r="43" spans="1:19">
      <c r="A43" s="14" t="s">
        <v>9</v>
      </c>
      <c r="B43" s="141" t="s">
        <v>156</v>
      </c>
      <c r="C43" s="3">
        <v>44</v>
      </c>
      <c r="D43" s="163">
        <v>44</v>
      </c>
      <c r="E43" s="197" t="s">
        <v>157</v>
      </c>
      <c r="F43" s="185" t="s">
        <v>158</v>
      </c>
      <c r="G43" s="3" t="s">
        <v>14</v>
      </c>
      <c r="H43" s="5" t="s">
        <v>159</v>
      </c>
      <c r="I43" s="117" t="s">
        <v>160</v>
      </c>
      <c r="J43" s="94" t="s">
        <v>161</v>
      </c>
      <c r="K43" s="6">
        <v>1</v>
      </c>
      <c r="L43" s="181">
        <v>160000</v>
      </c>
      <c r="M43" s="165"/>
      <c r="N43" s="172"/>
      <c r="O43" s="171">
        <f>L43</f>
        <v>160000</v>
      </c>
      <c r="P43" s="105">
        <f>P42-O43</f>
        <v>13467387.199999999</v>
      </c>
      <c r="Q43" s="4">
        <v>44389</v>
      </c>
      <c r="R43" s="4" t="s">
        <v>162</v>
      </c>
      <c r="S43" s="4">
        <v>44496</v>
      </c>
    </row>
    <row r="44" spans="1:19">
      <c r="A44" s="14" t="s">
        <v>9</v>
      </c>
      <c r="B44" s="141" t="s">
        <v>163</v>
      </c>
      <c r="C44" s="3">
        <v>47</v>
      </c>
      <c r="D44" s="163">
        <v>47</v>
      </c>
      <c r="E44" s="198" t="s">
        <v>157</v>
      </c>
      <c r="F44" s="185" t="s">
        <v>164</v>
      </c>
      <c r="G44" s="3" t="s">
        <v>15</v>
      </c>
      <c r="H44" s="5" t="s">
        <v>165</v>
      </c>
      <c r="I44" s="117" t="s">
        <v>166</v>
      </c>
      <c r="J44" s="94" t="s">
        <v>167</v>
      </c>
      <c r="K44" s="6">
        <v>1</v>
      </c>
      <c r="L44" s="181">
        <v>112000</v>
      </c>
      <c r="M44" s="165"/>
      <c r="N44" s="172"/>
      <c r="O44" s="171">
        <f>L44</f>
        <v>112000</v>
      </c>
      <c r="P44" s="105">
        <f>P43-O44</f>
        <v>13355387.199999999</v>
      </c>
      <c r="Q44" s="4">
        <v>44389</v>
      </c>
      <c r="R44" s="4" t="s">
        <v>168</v>
      </c>
      <c r="S44" s="4">
        <v>44561</v>
      </c>
    </row>
    <row r="45" spans="1:19">
      <c r="A45" s="14" t="s">
        <v>9</v>
      </c>
      <c r="B45" s="141" t="s">
        <v>169</v>
      </c>
      <c r="C45" s="3">
        <v>48</v>
      </c>
      <c r="D45" s="163">
        <v>48</v>
      </c>
      <c r="E45" s="193" t="s">
        <v>170</v>
      </c>
      <c r="F45" s="185" t="s">
        <v>171</v>
      </c>
      <c r="G45" s="3" t="s">
        <v>16</v>
      </c>
      <c r="H45" s="5" t="s">
        <v>165</v>
      </c>
      <c r="I45" s="117" t="s">
        <v>166</v>
      </c>
      <c r="J45" s="95" t="s">
        <v>172</v>
      </c>
      <c r="K45" s="6">
        <v>1</v>
      </c>
      <c r="L45" s="181">
        <v>80000</v>
      </c>
      <c r="M45" s="165"/>
      <c r="N45" s="172"/>
      <c r="O45" s="171">
        <f>L45</f>
        <v>80000</v>
      </c>
      <c r="P45" s="105">
        <f>P44-O45</f>
        <v>13275387.199999999</v>
      </c>
      <c r="Q45" s="4">
        <v>44389</v>
      </c>
      <c r="R45" s="4" t="s">
        <v>173</v>
      </c>
      <c r="S45" s="4">
        <v>44562</v>
      </c>
    </row>
    <row r="46" spans="1:19" ht="25.5">
      <c r="A46" s="14" t="s">
        <v>9</v>
      </c>
      <c r="B46" s="141" t="s">
        <v>174</v>
      </c>
      <c r="C46" s="186">
        <v>45</v>
      </c>
      <c r="D46" s="187">
        <v>45</v>
      </c>
      <c r="E46" s="198" t="s">
        <v>175</v>
      </c>
      <c r="F46" s="190" t="s">
        <v>176</v>
      </c>
      <c r="G46" s="3" t="s">
        <v>17</v>
      </c>
      <c r="H46" s="5" t="s">
        <v>159</v>
      </c>
      <c r="I46" s="117" t="s">
        <v>160</v>
      </c>
      <c r="J46" s="95" t="s">
        <v>177</v>
      </c>
      <c r="K46" s="6">
        <v>1</v>
      </c>
      <c r="L46" s="181">
        <v>160000</v>
      </c>
      <c r="M46" s="165"/>
      <c r="N46" s="172"/>
      <c r="O46" s="171">
        <f>L46</f>
        <v>160000</v>
      </c>
      <c r="P46" s="105">
        <f>P45-O46</f>
        <v>13115387.199999999</v>
      </c>
      <c r="Q46" s="4">
        <v>44411</v>
      </c>
      <c r="R46" s="4" t="s">
        <v>178</v>
      </c>
      <c r="S46" s="4">
        <v>44616</v>
      </c>
    </row>
    <row r="47" spans="1:19" ht="25.5">
      <c r="A47" s="14" t="s">
        <v>37</v>
      </c>
      <c r="B47" s="141" t="s">
        <v>179</v>
      </c>
      <c r="C47" s="3">
        <v>52</v>
      </c>
      <c r="D47" s="3">
        <v>52</v>
      </c>
      <c r="E47" s="194" t="s">
        <v>180</v>
      </c>
      <c r="F47" s="117" t="s">
        <v>181</v>
      </c>
      <c r="G47" s="3" t="s">
        <v>38</v>
      </c>
      <c r="H47" s="5" t="s">
        <v>182</v>
      </c>
      <c r="I47" s="117" t="s">
        <v>183</v>
      </c>
      <c r="J47" s="95" t="s">
        <v>184</v>
      </c>
      <c r="K47" s="6">
        <v>1</v>
      </c>
      <c r="L47" s="181">
        <v>400000</v>
      </c>
      <c r="M47" s="165"/>
      <c r="N47" s="172"/>
      <c r="O47" s="171">
        <f>L47</f>
        <v>400000</v>
      </c>
      <c r="P47" s="105">
        <f>P46-O47</f>
        <v>12715387.199999999</v>
      </c>
      <c r="Q47" s="4">
        <v>44426</v>
      </c>
      <c r="R47" s="4" t="s">
        <v>185</v>
      </c>
      <c r="S47" s="4">
        <v>44562</v>
      </c>
    </row>
    <row r="48" spans="1:19" ht="25.5">
      <c r="A48" s="14" t="s">
        <v>9</v>
      </c>
      <c r="B48" s="141" t="s">
        <v>81</v>
      </c>
      <c r="C48" s="3">
        <v>53</v>
      </c>
      <c r="D48" s="3">
        <v>53</v>
      </c>
      <c r="E48" s="194" t="s">
        <v>180</v>
      </c>
      <c r="F48" s="117" t="s">
        <v>186</v>
      </c>
      <c r="G48" s="3" t="s">
        <v>18</v>
      </c>
      <c r="H48" s="5" t="s">
        <v>84</v>
      </c>
      <c r="I48" s="117" t="s">
        <v>187</v>
      </c>
      <c r="J48" s="94" t="s">
        <v>86</v>
      </c>
      <c r="K48" s="6">
        <v>0</v>
      </c>
      <c r="L48" s="181"/>
      <c r="M48" s="165">
        <v>800</v>
      </c>
      <c r="N48" s="172"/>
      <c r="O48" s="171">
        <f>M48</f>
        <v>800</v>
      </c>
      <c r="P48" s="105">
        <f>P47-O48</f>
        <v>12714587.199999999</v>
      </c>
      <c r="Q48" s="4">
        <v>44426</v>
      </c>
      <c r="R48" s="4" t="s">
        <v>87</v>
      </c>
      <c r="S48" s="4">
        <v>44377</v>
      </c>
    </row>
    <row r="49" spans="1:19" ht="25.5">
      <c r="A49" s="14" t="s">
        <v>9</v>
      </c>
      <c r="B49" s="141" t="s">
        <v>81</v>
      </c>
      <c r="C49" s="3">
        <v>54</v>
      </c>
      <c r="D49" s="3">
        <v>54</v>
      </c>
      <c r="E49" s="194" t="s">
        <v>180</v>
      </c>
      <c r="F49" s="117" t="s">
        <v>188</v>
      </c>
      <c r="G49" s="3" t="s">
        <v>18</v>
      </c>
      <c r="H49" s="5" t="s">
        <v>84</v>
      </c>
      <c r="I49" s="117" t="s">
        <v>189</v>
      </c>
      <c r="J49" s="94" t="s">
        <v>86</v>
      </c>
      <c r="K49" s="6">
        <v>0</v>
      </c>
      <c r="L49" s="181"/>
      <c r="M49" s="165">
        <v>16000</v>
      </c>
      <c r="N49" s="172"/>
      <c r="O49" s="171">
        <f>M49</f>
        <v>16000</v>
      </c>
      <c r="P49" s="105">
        <f>P48-O49</f>
        <v>12698587.199999999</v>
      </c>
      <c r="Q49" s="4">
        <v>44426</v>
      </c>
      <c r="R49" s="4" t="s">
        <v>87</v>
      </c>
      <c r="S49" s="4">
        <v>44377</v>
      </c>
    </row>
    <row r="50" spans="1:19" ht="25.5">
      <c r="A50" s="14" t="s">
        <v>9</v>
      </c>
      <c r="B50" s="141" t="s">
        <v>81</v>
      </c>
      <c r="C50" s="3">
        <v>55</v>
      </c>
      <c r="D50" s="3">
        <v>55</v>
      </c>
      <c r="E50" s="194" t="s">
        <v>180</v>
      </c>
      <c r="F50" s="117" t="s">
        <v>190</v>
      </c>
      <c r="G50" s="3" t="s">
        <v>18</v>
      </c>
      <c r="H50" s="5" t="s">
        <v>84</v>
      </c>
      <c r="I50" s="117" t="s">
        <v>191</v>
      </c>
      <c r="J50" s="94" t="s">
        <v>86</v>
      </c>
      <c r="K50" s="6">
        <v>0</v>
      </c>
      <c r="L50" s="181"/>
      <c r="M50" s="165">
        <v>7200</v>
      </c>
      <c r="N50" s="172"/>
      <c r="O50" s="171">
        <f>M50</f>
        <v>7200</v>
      </c>
      <c r="P50" s="105">
        <f>P49-O50</f>
        <v>12691387.199999999</v>
      </c>
      <c r="Q50" s="4">
        <v>44426</v>
      </c>
      <c r="R50" s="4" t="s">
        <v>87</v>
      </c>
      <c r="S50" s="4">
        <v>44377</v>
      </c>
    </row>
    <row r="51" spans="1:19" ht="25.5">
      <c r="A51" s="14" t="s">
        <v>9</v>
      </c>
      <c r="B51" s="141" t="s">
        <v>81</v>
      </c>
      <c r="C51" s="3">
        <v>56</v>
      </c>
      <c r="D51" s="3">
        <v>56</v>
      </c>
      <c r="E51" s="194" t="s">
        <v>180</v>
      </c>
      <c r="F51" s="117" t="s">
        <v>192</v>
      </c>
      <c r="G51" s="3" t="s">
        <v>18</v>
      </c>
      <c r="H51" s="5" t="s">
        <v>84</v>
      </c>
      <c r="I51" s="117" t="s">
        <v>193</v>
      </c>
      <c r="J51" s="94" t="s">
        <v>86</v>
      </c>
      <c r="K51" s="6">
        <v>0</v>
      </c>
      <c r="L51" s="181"/>
      <c r="M51" s="165">
        <v>16000</v>
      </c>
      <c r="N51" s="172"/>
      <c r="O51" s="171">
        <f>M51</f>
        <v>16000</v>
      </c>
      <c r="P51" s="105">
        <f>P50-O51</f>
        <v>12675387.199999999</v>
      </c>
      <c r="Q51" s="4">
        <v>44426</v>
      </c>
      <c r="R51" s="4" t="s">
        <v>87</v>
      </c>
      <c r="S51" s="4">
        <v>44377</v>
      </c>
    </row>
    <row r="52" spans="1:19" ht="25.5">
      <c r="A52" s="14" t="s">
        <v>9</v>
      </c>
      <c r="B52" s="141" t="s">
        <v>81</v>
      </c>
      <c r="C52" s="3">
        <v>57</v>
      </c>
      <c r="D52" s="3">
        <v>57</v>
      </c>
      <c r="E52" s="194" t="s">
        <v>180</v>
      </c>
      <c r="F52" s="117" t="s">
        <v>194</v>
      </c>
      <c r="G52" s="3" t="s">
        <v>18</v>
      </c>
      <c r="H52" s="5" t="s">
        <v>84</v>
      </c>
      <c r="I52" s="117" t="s">
        <v>195</v>
      </c>
      <c r="J52" s="94" t="s">
        <v>86</v>
      </c>
      <c r="K52" s="6">
        <v>0</v>
      </c>
      <c r="L52" s="181"/>
      <c r="M52" s="165">
        <v>8000</v>
      </c>
      <c r="N52" s="172"/>
      <c r="O52" s="171">
        <f>M52</f>
        <v>8000</v>
      </c>
      <c r="P52" s="105">
        <f>P51-O52</f>
        <v>12667387.199999999</v>
      </c>
      <c r="Q52" s="4">
        <v>44426</v>
      </c>
      <c r="R52" s="4" t="s">
        <v>87</v>
      </c>
      <c r="S52" s="4">
        <v>44377</v>
      </c>
    </row>
    <row r="53" spans="1:19" ht="25.5">
      <c r="A53" s="14" t="s">
        <v>9</v>
      </c>
      <c r="B53" s="141" t="s">
        <v>81</v>
      </c>
      <c r="C53" s="3">
        <v>58</v>
      </c>
      <c r="D53" s="3">
        <v>58</v>
      </c>
      <c r="E53" s="194" t="s">
        <v>180</v>
      </c>
      <c r="F53" s="117" t="s">
        <v>196</v>
      </c>
      <c r="G53" s="3" t="s">
        <v>18</v>
      </c>
      <c r="H53" s="5" t="s">
        <v>84</v>
      </c>
      <c r="I53" s="117" t="s">
        <v>197</v>
      </c>
      <c r="J53" s="94" t="s">
        <v>86</v>
      </c>
      <c r="K53" s="6">
        <v>0</v>
      </c>
      <c r="L53" s="181"/>
      <c r="M53" s="165">
        <v>16000</v>
      </c>
      <c r="N53" s="172"/>
      <c r="O53" s="171">
        <f>M53</f>
        <v>16000</v>
      </c>
      <c r="P53" s="105">
        <f>P52-O53</f>
        <v>12651387.199999999</v>
      </c>
      <c r="Q53" s="4">
        <v>44426</v>
      </c>
      <c r="R53" s="4" t="s">
        <v>87</v>
      </c>
      <c r="S53" s="4">
        <v>44377</v>
      </c>
    </row>
    <row r="54" spans="1:19" ht="25.5">
      <c r="A54" s="14" t="s">
        <v>9</v>
      </c>
      <c r="B54" s="141" t="s">
        <v>198</v>
      </c>
      <c r="C54" s="3">
        <v>59</v>
      </c>
      <c r="D54" s="3">
        <v>59</v>
      </c>
      <c r="E54" s="195" t="s">
        <v>199</v>
      </c>
      <c r="F54" s="117" t="s">
        <v>200</v>
      </c>
      <c r="G54" s="3" t="s">
        <v>19</v>
      </c>
      <c r="H54" s="162" t="s">
        <v>71</v>
      </c>
      <c r="I54" s="117" t="s">
        <v>201</v>
      </c>
      <c r="J54" s="95" t="s">
        <v>202</v>
      </c>
      <c r="K54" s="6">
        <v>1</v>
      </c>
      <c r="L54" s="181">
        <v>96000</v>
      </c>
      <c r="M54" s="165"/>
      <c r="N54" s="172"/>
      <c r="O54" s="171">
        <f>L54</f>
        <v>96000</v>
      </c>
      <c r="P54" s="105">
        <f>P53-O54</f>
        <v>12555387.199999999</v>
      </c>
      <c r="Q54" s="82">
        <v>44442</v>
      </c>
      <c r="R54" s="4" t="s">
        <v>203</v>
      </c>
      <c r="S54" s="4">
        <v>44560</v>
      </c>
    </row>
    <row r="55" spans="1:19" ht="25.5">
      <c r="A55" s="14" t="s">
        <v>9</v>
      </c>
      <c r="B55" s="204" t="s">
        <v>204</v>
      </c>
      <c r="C55" s="3">
        <v>23</v>
      </c>
      <c r="D55" s="3">
        <v>23</v>
      </c>
      <c r="E55" s="199" t="s">
        <v>205</v>
      </c>
      <c r="F55" s="117" t="s">
        <v>206</v>
      </c>
      <c r="G55" s="3" t="s">
        <v>20</v>
      </c>
      <c r="H55" s="5" t="s">
        <v>207</v>
      </c>
      <c r="I55" s="117" t="s">
        <v>208</v>
      </c>
      <c r="J55" s="95" t="s">
        <v>209</v>
      </c>
      <c r="K55" s="6">
        <v>1</v>
      </c>
      <c r="L55" s="181">
        <v>174400</v>
      </c>
      <c r="M55" s="165"/>
      <c r="N55" s="172"/>
      <c r="O55" s="171">
        <f>L55</f>
        <v>174400</v>
      </c>
      <c r="P55" s="105">
        <f>P54-O55</f>
        <v>12380987.199999999</v>
      </c>
      <c r="Q55" s="82">
        <v>44463</v>
      </c>
      <c r="R55" s="66" t="s">
        <v>210</v>
      </c>
      <c r="S55" s="4">
        <v>44622</v>
      </c>
    </row>
    <row r="56" spans="1:19" ht="25.5">
      <c r="A56" s="205" t="s">
        <v>9</v>
      </c>
      <c r="B56" s="141" t="s">
        <v>211</v>
      </c>
      <c r="C56" s="3">
        <v>60</v>
      </c>
      <c r="D56" s="3">
        <v>60</v>
      </c>
      <c r="E56" s="200" t="s">
        <v>212</v>
      </c>
      <c r="F56" s="117" t="s">
        <v>213</v>
      </c>
      <c r="G56" s="3" t="s">
        <v>21</v>
      </c>
      <c r="H56" s="5" t="s">
        <v>207</v>
      </c>
      <c r="I56" s="117" t="s">
        <v>208</v>
      </c>
      <c r="J56" s="95" t="s">
        <v>214</v>
      </c>
      <c r="K56" s="6">
        <v>1</v>
      </c>
      <c r="L56" s="181"/>
      <c r="M56" s="165">
        <v>45790.78</v>
      </c>
      <c r="N56" s="172"/>
      <c r="O56" s="171">
        <f>M56</f>
        <v>45790.78</v>
      </c>
      <c r="P56" s="105">
        <f>P55-O56</f>
        <v>12335196.42</v>
      </c>
      <c r="Q56" s="82">
        <v>44467</v>
      </c>
      <c r="R56" s="128" t="s">
        <v>215</v>
      </c>
      <c r="S56" s="83">
        <v>44592</v>
      </c>
    </row>
    <row r="57" spans="1:19" ht="25.5">
      <c r="A57" s="206" t="s">
        <v>9</v>
      </c>
      <c r="B57" s="158" t="s">
        <v>216</v>
      </c>
      <c r="C57" s="3">
        <v>61</v>
      </c>
      <c r="D57" s="3">
        <v>61</v>
      </c>
      <c r="E57" s="200" t="s">
        <v>217</v>
      </c>
      <c r="F57" s="117" t="s">
        <v>218</v>
      </c>
      <c r="G57" s="3" t="s">
        <v>22</v>
      </c>
      <c r="H57" s="162" t="s">
        <v>71</v>
      </c>
      <c r="I57" s="117" t="s">
        <v>201</v>
      </c>
      <c r="J57" s="95" t="s">
        <v>219</v>
      </c>
      <c r="K57" s="6">
        <v>1</v>
      </c>
      <c r="L57" s="181">
        <v>86200</v>
      </c>
      <c r="M57" s="165"/>
      <c r="N57" s="172"/>
      <c r="O57" s="171">
        <f>L57</f>
        <v>86200</v>
      </c>
      <c r="P57" s="105">
        <f>P56-O57</f>
        <v>12248996.42</v>
      </c>
      <c r="Q57" s="82">
        <v>44483</v>
      </c>
      <c r="R57" s="128" t="s">
        <v>220</v>
      </c>
      <c r="S57" s="83">
        <v>44834</v>
      </c>
    </row>
    <row r="58" spans="1:19" ht="25.5">
      <c r="A58" s="206" t="s">
        <v>9</v>
      </c>
      <c r="B58" s="141" t="s">
        <v>221</v>
      </c>
      <c r="C58" s="3">
        <v>62</v>
      </c>
      <c r="D58" s="3">
        <v>62</v>
      </c>
      <c r="E58" s="200" t="s">
        <v>222</v>
      </c>
      <c r="F58" s="117" t="s">
        <v>223</v>
      </c>
      <c r="G58" s="3" t="s">
        <v>23</v>
      </c>
      <c r="H58" s="5" t="s">
        <v>165</v>
      </c>
      <c r="I58" s="117" t="s">
        <v>166</v>
      </c>
      <c r="J58" s="95" t="s">
        <v>224</v>
      </c>
      <c r="K58" s="6">
        <v>1</v>
      </c>
      <c r="L58" s="181">
        <v>160000</v>
      </c>
      <c r="M58" s="165"/>
      <c r="N58" s="172"/>
      <c r="O58" s="171">
        <f>L58</f>
        <v>160000</v>
      </c>
      <c r="P58" s="105">
        <f>P57-O58</f>
        <v>12088996.42</v>
      </c>
      <c r="Q58" s="82">
        <v>44512</v>
      </c>
      <c r="R58" s="128" t="s">
        <v>225</v>
      </c>
      <c r="S58" s="83" t="s">
        <v>226</v>
      </c>
    </row>
    <row r="59" spans="1:19" s="76" customFormat="1" ht="54.75" customHeight="1">
      <c r="A59" s="14" t="s">
        <v>32</v>
      </c>
      <c r="B59" s="158" t="s">
        <v>227</v>
      </c>
      <c r="C59" s="144">
        <v>65</v>
      </c>
      <c r="D59" s="144">
        <v>65</v>
      </c>
      <c r="E59" s="200" t="s">
        <v>228</v>
      </c>
      <c r="F59" s="156" t="s">
        <v>229</v>
      </c>
      <c r="G59" s="144" t="s">
        <v>33</v>
      </c>
      <c r="H59" s="212" t="s">
        <v>230</v>
      </c>
      <c r="I59" s="156" t="s">
        <v>231</v>
      </c>
      <c r="J59" s="213" t="s">
        <v>232</v>
      </c>
      <c r="K59" s="145">
        <v>1</v>
      </c>
      <c r="L59" s="180"/>
      <c r="M59" s="157"/>
      <c r="N59" s="170">
        <v>159950.59</v>
      </c>
      <c r="O59" s="171">
        <f>N59</f>
        <v>159950.59</v>
      </c>
      <c r="P59" s="105">
        <f>P58-O59</f>
        <v>11929045.83</v>
      </c>
      <c r="Q59" s="82">
        <v>44526</v>
      </c>
      <c r="R59" s="128" t="s">
        <v>233</v>
      </c>
      <c r="S59" s="83">
        <v>44925</v>
      </c>
    </row>
    <row r="60" spans="1:19" s="146" customFormat="1" ht="38.25">
      <c r="A60" s="14" t="s">
        <v>6</v>
      </c>
      <c r="B60" s="158" t="s">
        <v>234</v>
      </c>
      <c r="C60" s="144">
        <v>64</v>
      </c>
      <c r="D60" s="144">
        <v>64</v>
      </c>
      <c r="E60" s="207" t="s">
        <v>228</v>
      </c>
      <c r="F60" s="156" t="s">
        <v>235</v>
      </c>
      <c r="G60" s="208" t="s">
        <v>7</v>
      </c>
      <c r="H60" s="209" t="s">
        <v>230</v>
      </c>
      <c r="I60" s="156" t="s">
        <v>231</v>
      </c>
      <c r="J60" s="208" t="s">
        <v>236</v>
      </c>
      <c r="K60" s="145">
        <v>1</v>
      </c>
      <c r="L60" s="210"/>
      <c r="M60" s="211"/>
      <c r="N60" s="170">
        <v>43176</v>
      </c>
      <c r="O60" s="171">
        <v>43176</v>
      </c>
      <c r="P60" s="105">
        <f>P59-O60</f>
        <v>11885869.83</v>
      </c>
      <c r="Q60" s="82">
        <v>44526</v>
      </c>
      <c r="R60" s="128" t="s">
        <v>237</v>
      </c>
      <c r="S60" s="83">
        <v>44773</v>
      </c>
    </row>
    <row r="61" spans="1:19" ht="25.5">
      <c r="A61" s="14" t="s">
        <v>9</v>
      </c>
      <c r="B61" s="141" t="s">
        <v>238</v>
      </c>
      <c r="C61" s="3">
        <v>66</v>
      </c>
      <c r="D61" s="3">
        <v>66</v>
      </c>
      <c r="E61" s="200" t="s">
        <v>239</v>
      </c>
      <c r="F61" s="117" t="s">
        <v>240</v>
      </c>
      <c r="G61" s="3" t="s">
        <v>24</v>
      </c>
      <c r="H61" s="5" t="s">
        <v>241</v>
      </c>
      <c r="I61" s="117" t="s">
        <v>242</v>
      </c>
      <c r="J61" s="95" t="s">
        <v>243</v>
      </c>
      <c r="K61" s="6">
        <v>1</v>
      </c>
      <c r="L61" s="181">
        <v>390000</v>
      </c>
      <c r="M61" s="165"/>
      <c r="N61" s="172"/>
      <c r="O61" s="171">
        <f>L61</f>
        <v>390000</v>
      </c>
      <c r="P61" s="105">
        <f>P60-O61</f>
        <v>11495869.83</v>
      </c>
      <c r="Q61" s="82">
        <v>44529</v>
      </c>
      <c r="R61" s="128" t="s">
        <v>244</v>
      </c>
      <c r="S61" s="83">
        <v>44543</v>
      </c>
    </row>
    <row r="62" spans="1:19" ht="38.25">
      <c r="A62" s="214" t="s">
        <v>34</v>
      </c>
      <c r="B62" s="141" t="s">
        <v>245</v>
      </c>
      <c r="C62" s="3">
        <v>63</v>
      </c>
      <c r="D62" s="3">
        <v>63</v>
      </c>
      <c r="E62" s="200" t="s">
        <v>246</v>
      </c>
      <c r="F62" s="117" t="s">
        <v>247</v>
      </c>
      <c r="G62" s="144" t="s">
        <v>35</v>
      </c>
      <c r="H62" s="212" t="s">
        <v>182</v>
      </c>
      <c r="I62" s="117" t="s">
        <v>183</v>
      </c>
      <c r="J62" s="95" t="s">
        <v>248</v>
      </c>
      <c r="K62" s="6">
        <v>1</v>
      </c>
      <c r="L62" s="181">
        <v>319999.96999999997</v>
      </c>
      <c r="M62" s="165"/>
      <c r="N62" s="172"/>
      <c r="O62" s="171">
        <f>L62</f>
        <v>319999.96999999997</v>
      </c>
      <c r="P62" s="105">
        <f>P61-O62</f>
        <v>11175869.859999999</v>
      </c>
      <c r="Q62" s="82">
        <v>44540</v>
      </c>
      <c r="R62" s="128" t="s">
        <v>249</v>
      </c>
      <c r="S62" s="83">
        <v>44956</v>
      </c>
    </row>
    <row r="63" spans="1:19" ht="25.5">
      <c r="A63" s="14" t="s">
        <v>26</v>
      </c>
      <c r="B63" s="141" t="s">
        <v>250</v>
      </c>
      <c r="C63" s="3">
        <v>68</v>
      </c>
      <c r="D63" s="3">
        <v>68</v>
      </c>
      <c r="E63" s="200" t="s">
        <v>251</v>
      </c>
      <c r="F63" s="117" t="s">
        <v>252</v>
      </c>
      <c r="G63" s="215" t="s">
        <v>27</v>
      </c>
      <c r="H63" s="212" t="s">
        <v>182</v>
      </c>
      <c r="I63" s="117" t="s">
        <v>183</v>
      </c>
      <c r="J63" s="95" t="s">
        <v>253</v>
      </c>
      <c r="K63" s="6">
        <v>1</v>
      </c>
      <c r="L63" s="181">
        <v>400000</v>
      </c>
      <c r="M63" s="165"/>
      <c r="N63" s="172"/>
      <c r="O63" s="171">
        <f>L63</f>
        <v>400000</v>
      </c>
      <c r="P63" s="105">
        <f>P62-O63</f>
        <v>10775869.859999999</v>
      </c>
      <c r="Q63" s="82">
        <v>44540</v>
      </c>
      <c r="R63" s="128" t="s">
        <v>254</v>
      </c>
      <c r="S63" s="83">
        <v>44803</v>
      </c>
    </row>
    <row r="64" spans="1:19" ht="38.25">
      <c r="A64" s="14" t="s">
        <v>9</v>
      </c>
      <c r="B64" s="141" t="s">
        <v>255</v>
      </c>
      <c r="C64" s="3">
        <v>69</v>
      </c>
      <c r="D64" s="3">
        <v>69</v>
      </c>
      <c r="E64" s="200" t="s">
        <v>256</v>
      </c>
      <c r="F64" s="117" t="s">
        <v>257</v>
      </c>
      <c r="G64" s="3" t="s">
        <v>25</v>
      </c>
      <c r="H64" s="212" t="s">
        <v>230</v>
      </c>
      <c r="I64" s="156" t="s">
        <v>231</v>
      </c>
      <c r="J64" s="95" t="s">
        <v>258</v>
      </c>
      <c r="K64" s="6">
        <v>3</v>
      </c>
      <c r="L64" s="181"/>
      <c r="M64" s="165"/>
      <c r="N64" s="172">
        <v>160000</v>
      </c>
      <c r="O64" s="171">
        <f>N64</f>
        <v>160000</v>
      </c>
      <c r="P64" s="105">
        <f>P63-O64</f>
        <v>10615869.859999999</v>
      </c>
      <c r="Q64" s="82">
        <v>44540</v>
      </c>
      <c r="R64" s="128" t="s">
        <v>259</v>
      </c>
      <c r="S64" s="83">
        <v>44925</v>
      </c>
    </row>
    <row r="65" spans="1:19" ht="38.25">
      <c r="A65" s="120" t="s">
        <v>34</v>
      </c>
      <c r="B65" s="141" t="s">
        <v>260</v>
      </c>
      <c r="C65" s="3">
        <v>70</v>
      </c>
      <c r="D65" s="3">
        <v>70</v>
      </c>
      <c r="E65" s="200" t="s">
        <v>256</v>
      </c>
      <c r="F65" s="117" t="s">
        <v>261</v>
      </c>
      <c r="G65" s="3" t="s">
        <v>36</v>
      </c>
      <c r="H65" s="212" t="s">
        <v>230</v>
      </c>
      <c r="I65" s="156" t="s">
        <v>231</v>
      </c>
      <c r="J65" s="95" t="s">
        <v>262</v>
      </c>
      <c r="K65" s="6">
        <v>3</v>
      </c>
      <c r="L65" s="181"/>
      <c r="M65" s="165"/>
      <c r="N65" s="172">
        <f>O65</f>
        <v>156641.76</v>
      </c>
      <c r="O65" s="171">
        <v>156641.76</v>
      </c>
      <c r="P65" s="105">
        <f>P64-O65</f>
        <v>10459228.1</v>
      </c>
      <c r="Q65" s="82">
        <v>44540</v>
      </c>
      <c r="R65" s="128" t="s">
        <v>263</v>
      </c>
      <c r="S65" s="83">
        <v>44958</v>
      </c>
    </row>
    <row r="66" spans="1:19" ht="25.5">
      <c r="A66" s="120" t="s">
        <v>29</v>
      </c>
      <c r="B66" s="141" t="s">
        <v>264</v>
      </c>
      <c r="C66" s="131">
        <v>75</v>
      </c>
      <c r="D66" s="131">
        <v>75</v>
      </c>
      <c r="E66" s="201" t="s">
        <v>265</v>
      </c>
      <c r="F66" s="133" t="s">
        <v>266</v>
      </c>
      <c r="G66" s="3" t="s">
        <v>31</v>
      </c>
      <c r="H66" s="132" t="s">
        <v>267</v>
      </c>
      <c r="I66" s="133" t="s">
        <v>268</v>
      </c>
      <c r="J66" s="95" t="s">
        <v>269</v>
      </c>
      <c r="K66" s="6">
        <v>1</v>
      </c>
      <c r="L66" s="182">
        <v>228896</v>
      </c>
      <c r="M66" s="166"/>
      <c r="N66" s="173"/>
      <c r="O66" s="174">
        <f>L66</f>
        <v>228896</v>
      </c>
      <c r="P66" s="134">
        <f>P65-O66</f>
        <v>10230332.1</v>
      </c>
      <c r="Q66" s="82">
        <v>44560</v>
      </c>
      <c r="R66" s="128" t="s">
        <v>270</v>
      </c>
      <c r="S66" s="83">
        <v>44848</v>
      </c>
    </row>
    <row r="67" spans="1:19" s="130" customFormat="1" ht="14.25">
      <c r="A67" s="120" t="s">
        <v>6</v>
      </c>
      <c r="B67" s="141" t="s">
        <v>271</v>
      </c>
      <c r="C67" s="3">
        <v>76</v>
      </c>
      <c r="D67" s="3">
        <v>76</v>
      </c>
      <c r="E67" s="200" t="s">
        <v>272</v>
      </c>
      <c r="F67" s="117" t="s">
        <v>273</v>
      </c>
      <c r="G67" s="3" t="s">
        <v>8</v>
      </c>
      <c r="H67" s="5" t="s">
        <v>182</v>
      </c>
      <c r="I67" s="117" t="s">
        <v>183</v>
      </c>
      <c r="J67" s="95" t="s">
        <v>274</v>
      </c>
      <c r="K67" s="6">
        <v>1</v>
      </c>
      <c r="L67" s="183">
        <v>319456</v>
      </c>
      <c r="M67" s="167"/>
      <c r="N67" s="175"/>
      <c r="O67" s="176">
        <f>L67</f>
        <v>319456</v>
      </c>
      <c r="P67" s="129">
        <f>P66-O67</f>
        <v>9910876.0999999996</v>
      </c>
      <c r="Q67" s="82">
        <v>44559</v>
      </c>
      <c r="R67" s="128" t="s">
        <v>275</v>
      </c>
      <c r="S67" s="83">
        <v>44935</v>
      </c>
    </row>
    <row r="68" spans="1:19" ht="14.25">
      <c r="A68" s="120"/>
      <c r="B68" s="141"/>
      <c r="C68" s="135"/>
      <c r="D68" s="135"/>
      <c r="E68" s="202"/>
      <c r="F68" s="137"/>
      <c r="G68" s="3"/>
      <c r="H68" s="136"/>
      <c r="I68" s="137"/>
      <c r="J68" s="95"/>
      <c r="K68" s="6"/>
      <c r="L68" s="184"/>
      <c r="M68" s="168"/>
      <c r="N68" s="177"/>
      <c r="O68" s="178"/>
      <c r="P68" s="138"/>
      <c r="Q68" s="82"/>
      <c r="R68" s="128"/>
      <c r="S68" s="83"/>
    </row>
    <row r="69" spans="1:19" ht="18.75" customHeight="1">
      <c r="A69" s="120"/>
      <c r="B69" s="141"/>
      <c r="C69" s="6"/>
      <c r="D69" s="6"/>
      <c r="E69" s="203"/>
      <c r="F69" s="118"/>
      <c r="G69" s="3"/>
      <c r="H69" s="136"/>
      <c r="I69" s="137"/>
      <c r="J69" s="95"/>
      <c r="K69" s="6"/>
      <c r="L69" s="181"/>
      <c r="M69" s="165"/>
      <c r="N69" s="172"/>
      <c r="O69" s="174"/>
      <c r="P69" s="105"/>
      <c r="Q69" s="82"/>
      <c r="R69" s="128"/>
      <c r="S69" s="83"/>
    </row>
    <row r="70" spans="1:19" ht="14.25">
      <c r="A70" s="120"/>
      <c r="B70" s="141"/>
      <c r="C70" s="6"/>
      <c r="D70" s="6"/>
      <c r="E70" s="203"/>
      <c r="F70" s="118"/>
      <c r="G70" s="3"/>
      <c r="H70" s="136"/>
      <c r="I70" s="137"/>
      <c r="J70" s="95"/>
      <c r="K70" s="6"/>
      <c r="L70" s="181"/>
      <c r="M70" s="165"/>
      <c r="N70" s="172"/>
      <c r="O70" s="174"/>
      <c r="P70" s="105"/>
      <c r="Q70" s="82"/>
      <c r="R70" s="128"/>
      <c r="S70" s="83"/>
    </row>
    <row r="71" spans="1:19" ht="14.25">
      <c r="A71" s="139"/>
      <c r="B71" s="6"/>
      <c r="C71" s="6"/>
      <c r="D71" s="6"/>
      <c r="E71" s="203"/>
      <c r="F71" s="118"/>
      <c r="G71" s="3"/>
      <c r="H71" s="5"/>
      <c r="I71" s="117"/>
      <c r="J71" s="94"/>
      <c r="K71" s="6"/>
      <c r="L71" s="181"/>
      <c r="M71" s="165"/>
      <c r="N71" s="172"/>
      <c r="O71" s="174"/>
      <c r="P71" s="105"/>
      <c r="Q71" s="4"/>
      <c r="R71" s="66"/>
      <c r="S71" s="4"/>
    </row>
    <row r="72" spans="1:19" ht="14.25">
      <c r="A72" s="139"/>
      <c r="B72" s="6"/>
      <c r="C72" s="6"/>
      <c r="D72" s="6"/>
      <c r="E72" s="203"/>
      <c r="F72" s="118"/>
      <c r="G72" s="6"/>
      <c r="H72" s="73"/>
      <c r="I72" s="118"/>
      <c r="J72" s="96"/>
      <c r="K72" s="6"/>
      <c r="L72" s="181"/>
      <c r="M72" s="165"/>
      <c r="N72" s="172"/>
      <c r="O72" s="174"/>
      <c r="P72" s="105"/>
      <c r="Q72" s="74"/>
      <c r="R72" s="74"/>
      <c r="S72" s="74"/>
    </row>
    <row r="73" spans="1:19" ht="15">
      <c r="A73" s="139"/>
      <c r="B73" s="6"/>
      <c r="C73" s="6"/>
      <c r="D73" s="6"/>
      <c r="E73" s="188"/>
      <c r="F73" s="118"/>
      <c r="G73" s="6"/>
      <c r="H73" s="73"/>
      <c r="I73" s="118"/>
      <c r="J73" s="96"/>
      <c r="K73" s="6"/>
      <c r="L73" s="181"/>
      <c r="M73" s="165"/>
      <c r="N73" s="172"/>
      <c r="O73" s="174"/>
      <c r="P73" s="105"/>
      <c r="Q73" s="74"/>
      <c r="R73" s="74"/>
      <c r="S73" s="74"/>
    </row>
    <row r="74" spans="1:19" ht="15">
      <c r="A74" s="14"/>
      <c r="B74" s="6"/>
      <c r="C74" s="6"/>
      <c r="D74" s="6"/>
      <c r="E74" s="188"/>
      <c r="F74" s="118"/>
      <c r="G74" s="3"/>
      <c r="H74" s="73"/>
      <c r="I74" s="118"/>
      <c r="J74" s="96"/>
      <c r="K74" s="6"/>
      <c r="L74" s="181"/>
      <c r="M74" s="165"/>
      <c r="N74" s="172"/>
      <c r="O74" s="179"/>
      <c r="P74" s="105"/>
      <c r="Q74" s="74"/>
      <c r="R74" s="74"/>
      <c r="S74" s="74"/>
    </row>
    <row r="75" spans="1:19" ht="15">
      <c r="A75" s="139"/>
      <c r="B75" s="6"/>
      <c r="C75" s="6"/>
      <c r="D75" s="6"/>
      <c r="E75" s="188"/>
      <c r="F75" s="118"/>
      <c r="G75" s="142"/>
      <c r="H75" s="73"/>
      <c r="I75" s="118"/>
      <c r="J75" s="96"/>
      <c r="K75" s="6"/>
      <c r="L75" s="181"/>
      <c r="M75" s="165"/>
      <c r="N75" s="170"/>
      <c r="O75" s="179"/>
      <c r="P75" s="105"/>
      <c r="Q75" s="74"/>
      <c r="R75" s="74"/>
      <c r="S75" s="74"/>
    </row>
    <row r="76" spans="1:19" ht="15">
      <c r="A76" s="139"/>
      <c r="B76" s="6"/>
      <c r="C76" s="6"/>
      <c r="D76" s="6"/>
      <c r="E76" s="188"/>
      <c r="F76" s="118"/>
      <c r="G76" s="6"/>
      <c r="H76" s="73"/>
      <c r="I76" s="118"/>
      <c r="J76" s="96"/>
      <c r="K76" s="6"/>
      <c r="L76" s="181"/>
      <c r="M76" s="165"/>
      <c r="N76" s="172"/>
      <c r="O76" s="171"/>
      <c r="P76" s="105"/>
      <c r="Q76" s="74"/>
      <c r="R76" s="74"/>
      <c r="S76" s="74"/>
    </row>
    <row r="77" spans="1:19" ht="15">
      <c r="A77" s="14"/>
      <c r="B77" s="6"/>
      <c r="C77" s="6"/>
      <c r="D77" s="6"/>
      <c r="E77" s="188"/>
      <c r="F77" s="118"/>
      <c r="G77" s="6"/>
      <c r="H77" s="73"/>
      <c r="I77" s="118"/>
      <c r="J77" s="96"/>
      <c r="K77" s="6"/>
      <c r="L77" s="181"/>
      <c r="M77" s="165"/>
      <c r="N77" s="172"/>
      <c r="O77" s="171"/>
      <c r="P77" s="105"/>
      <c r="Q77" s="74"/>
      <c r="R77" s="75"/>
      <c r="S77" s="74"/>
    </row>
    <row r="78" spans="1:19" ht="15">
      <c r="A78" s="14"/>
      <c r="B78" s="6"/>
      <c r="C78" s="6"/>
      <c r="D78" s="6"/>
      <c r="E78" s="188"/>
      <c r="F78" s="118"/>
      <c r="G78" s="6"/>
      <c r="H78" s="73"/>
      <c r="I78" s="118"/>
      <c r="J78" s="96"/>
      <c r="K78" s="6"/>
      <c r="L78" s="181"/>
      <c r="M78" s="165"/>
      <c r="N78" s="172"/>
      <c r="O78" s="171"/>
      <c r="P78" s="105"/>
      <c r="Q78" s="74"/>
      <c r="R78" s="75"/>
      <c r="S78" s="74"/>
    </row>
    <row r="79" spans="1:19" ht="15">
      <c r="A79" s="14"/>
      <c r="B79" s="6"/>
      <c r="C79" s="6"/>
      <c r="D79" s="6"/>
      <c r="E79" s="188"/>
      <c r="F79" s="118"/>
      <c r="G79" s="6"/>
      <c r="H79" s="73"/>
      <c r="I79" s="118"/>
      <c r="J79" s="96"/>
      <c r="K79" s="6"/>
      <c r="L79" s="181"/>
      <c r="M79" s="165"/>
      <c r="N79" s="172"/>
      <c r="O79" s="171"/>
      <c r="P79" s="105"/>
      <c r="Q79" s="74"/>
      <c r="R79" s="75"/>
      <c r="S79" s="74"/>
    </row>
    <row r="80" spans="1:19" ht="15">
      <c r="A80" s="14"/>
      <c r="B80" s="6"/>
      <c r="C80" s="6"/>
      <c r="D80" s="6"/>
      <c r="E80" s="188"/>
      <c r="F80" s="118"/>
      <c r="G80" s="142"/>
      <c r="H80" s="73"/>
      <c r="I80" s="118"/>
      <c r="J80" s="96"/>
      <c r="K80" s="6"/>
      <c r="L80" s="181"/>
      <c r="M80" s="165"/>
      <c r="N80" s="172"/>
      <c r="O80" s="171"/>
      <c r="P80" s="105"/>
      <c r="Q80" s="74"/>
      <c r="R80" s="75"/>
      <c r="S80" s="74"/>
    </row>
    <row r="81" spans="1:19" ht="15">
      <c r="A81" s="14"/>
      <c r="B81" s="6"/>
      <c r="C81" s="6"/>
      <c r="D81" s="6"/>
      <c r="E81" s="188"/>
      <c r="F81" s="118"/>
      <c r="G81" s="6"/>
      <c r="H81" s="73"/>
      <c r="I81" s="118"/>
      <c r="J81" s="96"/>
      <c r="K81" s="6"/>
      <c r="L81" s="181"/>
      <c r="M81" s="165"/>
      <c r="N81" s="172"/>
      <c r="O81" s="171"/>
      <c r="P81" s="105"/>
      <c r="Q81" s="74"/>
      <c r="R81" s="75"/>
      <c r="S81" s="74"/>
    </row>
    <row r="82" spans="1:19" ht="15">
      <c r="A82" s="14"/>
      <c r="B82" s="6"/>
      <c r="C82" s="6"/>
      <c r="D82" s="6"/>
      <c r="E82" s="188"/>
      <c r="F82" s="118"/>
      <c r="G82" s="6"/>
      <c r="H82" s="73"/>
      <c r="I82" s="118"/>
      <c r="J82" s="96"/>
      <c r="K82" s="6"/>
      <c r="L82" s="181"/>
      <c r="M82" s="165"/>
      <c r="N82" s="172"/>
      <c r="O82" s="171"/>
      <c r="P82" s="106"/>
      <c r="Q82" s="74"/>
      <c r="R82" s="75"/>
      <c r="S82" s="74"/>
    </row>
    <row r="83" spans="1:19" ht="15">
      <c r="A83" s="14"/>
      <c r="B83" s="6"/>
      <c r="C83" s="6"/>
      <c r="D83" s="6"/>
      <c r="E83" s="188"/>
      <c r="F83" s="118"/>
      <c r="G83" s="6"/>
      <c r="H83" s="73"/>
      <c r="I83" s="118"/>
      <c r="J83" s="96"/>
      <c r="K83" s="6"/>
      <c r="L83" s="181"/>
      <c r="M83" s="165"/>
      <c r="N83" s="172"/>
      <c r="O83" s="171"/>
      <c r="P83" s="106"/>
      <c r="Q83" s="74"/>
      <c r="R83" s="75"/>
      <c r="S83" s="74"/>
    </row>
    <row r="84" spans="1:19" ht="15">
      <c r="A84" s="14"/>
      <c r="B84" s="6"/>
      <c r="C84" s="6"/>
      <c r="D84" s="6"/>
      <c r="E84" s="188"/>
      <c r="F84" s="118"/>
      <c r="G84" s="6"/>
      <c r="H84" s="73"/>
      <c r="I84" s="118"/>
      <c r="J84" s="96"/>
      <c r="K84" s="6"/>
      <c r="L84" s="181"/>
      <c r="M84" s="165"/>
      <c r="N84" s="172"/>
      <c r="O84" s="171"/>
      <c r="P84" s="106"/>
      <c r="Q84" s="74"/>
      <c r="R84" s="75"/>
      <c r="S84" s="74"/>
    </row>
    <row r="85" spans="1:19" ht="15">
      <c r="A85" s="14"/>
      <c r="B85" s="6"/>
      <c r="C85" s="6"/>
      <c r="D85" s="6"/>
      <c r="E85" s="188"/>
      <c r="F85" s="118"/>
      <c r="G85" s="6"/>
      <c r="H85" s="73"/>
      <c r="I85" s="118"/>
      <c r="J85" s="96"/>
      <c r="K85" s="6"/>
      <c r="L85" s="181"/>
      <c r="M85" s="165"/>
      <c r="N85" s="172"/>
      <c r="O85" s="171"/>
      <c r="P85" s="106"/>
      <c r="Q85" s="74"/>
      <c r="R85" s="75"/>
      <c r="S85" s="74"/>
    </row>
    <row r="86" spans="1:19" ht="15">
      <c r="A86" s="14"/>
      <c r="B86" s="6"/>
      <c r="C86" s="6"/>
      <c r="D86" s="6"/>
      <c r="E86" s="188"/>
      <c r="F86" s="118"/>
      <c r="G86" s="6"/>
      <c r="H86" s="73"/>
      <c r="I86" s="118"/>
      <c r="J86" s="96"/>
      <c r="K86" s="6"/>
      <c r="L86" s="181"/>
      <c r="M86" s="165"/>
      <c r="N86" s="172"/>
      <c r="O86" s="171"/>
      <c r="P86" s="106"/>
      <c r="Q86" s="74"/>
      <c r="R86" s="75"/>
      <c r="S86" s="74"/>
    </row>
    <row r="87" spans="1:19" ht="15">
      <c r="A87" s="14"/>
      <c r="B87" s="6"/>
      <c r="C87" s="6"/>
      <c r="D87" s="6"/>
      <c r="E87" s="188"/>
      <c r="F87" s="118"/>
      <c r="G87" s="6"/>
      <c r="H87" s="73"/>
      <c r="I87" s="118"/>
      <c r="J87" s="96"/>
      <c r="K87" s="6"/>
      <c r="L87" s="181"/>
      <c r="M87" s="165"/>
      <c r="N87" s="172"/>
      <c r="O87" s="171"/>
      <c r="P87" s="106"/>
      <c r="Q87" s="74"/>
      <c r="R87" s="75"/>
      <c r="S87" s="74"/>
    </row>
    <row r="88" spans="1:19" ht="15">
      <c r="A88" s="14"/>
      <c r="B88" s="6"/>
      <c r="C88" s="6"/>
      <c r="D88" s="6"/>
      <c r="E88" s="188"/>
      <c r="F88" s="118"/>
      <c r="G88" s="6"/>
      <c r="H88" s="73"/>
      <c r="I88" s="118"/>
      <c r="J88" s="96"/>
      <c r="K88" s="6"/>
      <c r="L88" s="181"/>
      <c r="M88" s="165"/>
      <c r="N88" s="172"/>
      <c r="O88" s="171"/>
      <c r="P88" s="106"/>
      <c r="Q88" s="74"/>
      <c r="R88" s="75"/>
      <c r="S88" s="74"/>
    </row>
    <row r="89" spans="1:19" ht="15">
      <c r="A89" s="14"/>
      <c r="B89" s="6"/>
      <c r="C89" s="6"/>
      <c r="D89" s="6"/>
      <c r="E89" s="188"/>
      <c r="F89" s="118"/>
      <c r="G89" s="6"/>
      <c r="H89" s="73"/>
      <c r="I89" s="118"/>
      <c r="J89" s="96"/>
      <c r="K89" s="6"/>
      <c r="L89" s="181"/>
      <c r="M89" s="165"/>
      <c r="N89" s="172"/>
      <c r="O89" s="171"/>
      <c r="P89" s="106"/>
      <c r="Q89" s="74"/>
      <c r="R89" s="75"/>
      <c r="S89" s="74"/>
    </row>
    <row r="90" spans="1:19" ht="15">
      <c r="A90" s="14"/>
      <c r="B90" s="6"/>
      <c r="C90" s="6"/>
      <c r="D90" s="6"/>
      <c r="E90" s="188"/>
      <c r="F90" s="118"/>
      <c r="G90" s="6"/>
      <c r="H90" s="73"/>
      <c r="I90" s="118"/>
      <c r="J90" s="96"/>
      <c r="K90" s="6"/>
      <c r="L90" s="181"/>
      <c r="M90" s="165"/>
      <c r="N90" s="172"/>
      <c r="O90" s="171"/>
      <c r="P90" s="106"/>
      <c r="Q90" s="74"/>
      <c r="R90" s="75"/>
      <c r="S90" s="74"/>
    </row>
    <row r="91" spans="1:19" ht="15">
      <c r="A91" s="14"/>
      <c r="B91" s="6"/>
      <c r="C91" s="6"/>
      <c r="D91" s="6"/>
      <c r="E91" s="188"/>
      <c r="F91" s="118"/>
      <c r="G91" s="6"/>
      <c r="H91" s="73"/>
      <c r="I91" s="118"/>
      <c r="J91" s="96"/>
      <c r="K91" s="6"/>
      <c r="L91" s="181"/>
      <c r="M91" s="165"/>
      <c r="N91" s="172"/>
      <c r="O91" s="171"/>
      <c r="P91" s="106"/>
      <c r="Q91" s="74"/>
      <c r="R91" s="75"/>
      <c r="S91" s="74"/>
    </row>
    <row r="92" spans="1:19" ht="15">
      <c r="A92" s="14"/>
      <c r="B92" s="6"/>
      <c r="C92" s="6"/>
      <c r="D92" s="6"/>
      <c r="E92" s="188"/>
      <c r="F92" s="118"/>
      <c r="G92" s="6"/>
      <c r="H92" s="73"/>
      <c r="I92" s="118"/>
      <c r="J92" s="96"/>
      <c r="K92" s="6"/>
      <c r="L92" s="181"/>
      <c r="M92" s="165"/>
      <c r="N92" s="172"/>
      <c r="O92" s="171"/>
      <c r="P92" s="106"/>
      <c r="Q92" s="74"/>
      <c r="R92" s="75"/>
      <c r="S92" s="74"/>
    </row>
    <row r="93" spans="1:19" ht="15">
      <c r="A93" s="76"/>
      <c r="B93" s="6"/>
      <c r="C93" s="6"/>
      <c r="D93" s="6"/>
      <c r="E93" s="188"/>
      <c r="F93" s="118"/>
      <c r="G93" s="6"/>
      <c r="H93" s="73"/>
      <c r="I93" s="118"/>
      <c r="J93" s="96"/>
      <c r="K93" s="6"/>
      <c r="L93" s="181"/>
      <c r="M93" s="165"/>
      <c r="N93" s="172"/>
      <c r="O93" s="171"/>
      <c r="P93" s="106"/>
      <c r="Q93" s="74"/>
      <c r="R93" s="75"/>
      <c r="S93" s="74"/>
    </row>
    <row r="94" spans="1:19" ht="15">
      <c r="A94" s="14"/>
      <c r="B94" s="6"/>
      <c r="C94" s="6"/>
      <c r="D94" s="6"/>
      <c r="E94" s="188"/>
      <c r="F94" s="118"/>
      <c r="G94" s="6"/>
      <c r="H94" s="73"/>
      <c r="I94" s="118"/>
      <c r="J94" s="96"/>
      <c r="K94" s="6"/>
      <c r="L94" s="181"/>
      <c r="M94" s="165"/>
      <c r="N94" s="172"/>
      <c r="O94" s="171"/>
      <c r="P94" s="106"/>
      <c r="Q94" s="74"/>
      <c r="R94" s="75"/>
      <c r="S94" s="74"/>
    </row>
    <row r="95" spans="1:19" ht="15">
      <c r="A95" s="14"/>
      <c r="B95" s="6"/>
      <c r="C95" s="6"/>
      <c r="D95" s="6"/>
      <c r="E95" s="188"/>
      <c r="F95" s="118"/>
      <c r="G95" s="6"/>
      <c r="H95" s="73"/>
      <c r="I95" s="118"/>
      <c r="J95" s="96"/>
      <c r="K95" s="6"/>
      <c r="L95" s="181"/>
      <c r="M95" s="165"/>
      <c r="N95" s="172"/>
      <c r="O95" s="171"/>
      <c r="P95" s="106"/>
      <c r="Q95" s="74"/>
      <c r="R95" s="75"/>
      <c r="S95" s="74"/>
    </row>
    <row r="96" spans="1:19" ht="15">
      <c r="A96" s="14"/>
      <c r="B96" s="6"/>
      <c r="C96" s="6"/>
      <c r="D96" s="6"/>
      <c r="E96" s="188"/>
      <c r="F96" s="118"/>
      <c r="G96" s="6"/>
      <c r="H96" s="73"/>
      <c r="I96" s="118"/>
      <c r="J96" s="96"/>
      <c r="K96" s="6"/>
      <c r="L96" s="181"/>
      <c r="M96" s="165"/>
      <c r="N96" s="172"/>
      <c r="O96" s="171"/>
      <c r="P96" s="106"/>
      <c r="Q96" s="74"/>
      <c r="R96" s="75"/>
      <c r="S96" s="74"/>
    </row>
    <row r="97" spans="1:19" ht="15">
      <c r="A97" s="14"/>
      <c r="B97" s="6"/>
      <c r="C97" s="6"/>
      <c r="D97" s="6"/>
      <c r="E97" s="188"/>
      <c r="F97" s="118"/>
      <c r="G97" s="6"/>
      <c r="H97" s="73"/>
      <c r="I97" s="118"/>
      <c r="J97" s="96"/>
      <c r="K97" s="6"/>
      <c r="L97" s="181"/>
      <c r="M97" s="165"/>
      <c r="N97" s="172"/>
      <c r="O97" s="171"/>
      <c r="P97" s="106"/>
      <c r="Q97" s="74"/>
      <c r="R97" s="75"/>
      <c r="S97" s="74"/>
    </row>
    <row r="98" spans="1:19" ht="15">
      <c r="A98" s="14"/>
      <c r="B98" s="6"/>
      <c r="C98" s="6"/>
      <c r="D98" s="6"/>
      <c r="E98" s="188"/>
      <c r="F98" s="118"/>
      <c r="G98" s="6"/>
      <c r="H98" s="73"/>
      <c r="I98" s="118"/>
      <c r="J98" s="96"/>
      <c r="K98" s="6"/>
      <c r="L98" s="181"/>
      <c r="M98" s="165"/>
      <c r="N98" s="172"/>
      <c r="O98" s="171"/>
      <c r="P98" s="106"/>
      <c r="Q98" s="74"/>
      <c r="R98" s="75"/>
      <c r="S98" s="74"/>
    </row>
    <row r="99" spans="1:19" ht="15">
      <c r="A99" s="14"/>
      <c r="B99" s="6"/>
      <c r="C99" s="6"/>
      <c r="D99" s="6"/>
      <c r="E99" s="188"/>
      <c r="F99" s="118"/>
      <c r="G99" s="6"/>
      <c r="H99" s="73"/>
      <c r="I99" s="118"/>
      <c r="J99" s="97"/>
      <c r="K99" s="6"/>
      <c r="L99" s="181"/>
      <c r="M99" s="165"/>
      <c r="N99" s="172"/>
      <c r="O99" s="171"/>
      <c r="P99" s="106"/>
      <c r="Q99" s="74"/>
      <c r="R99" s="75"/>
      <c r="S99" s="74"/>
    </row>
    <row r="100" spans="1:19" ht="15">
      <c r="A100" s="14"/>
      <c r="B100" s="6"/>
      <c r="C100" s="6"/>
      <c r="D100" s="6"/>
      <c r="E100" s="188"/>
      <c r="F100" s="118"/>
      <c r="G100" s="6"/>
      <c r="H100" s="73"/>
      <c r="I100" s="118"/>
      <c r="J100" s="96"/>
      <c r="K100" s="6"/>
      <c r="L100" s="181"/>
      <c r="M100" s="165"/>
      <c r="N100" s="172"/>
      <c r="O100" s="171"/>
      <c r="P100" s="106"/>
      <c r="Q100" s="74"/>
      <c r="R100" s="75"/>
      <c r="S100" s="74"/>
    </row>
    <row r="101" spans="1:19" ht="15">
      <c r="A101" s="14"/>
      <c r="B101" s="6"/>
      <c r="C101" s="6"/>
      <c r="D101" s="6"/>
      <c r="E101" s="188"/>
      <c r="F101" s="118"/>
      <c r="G101" s="6"/>
      <c r="H101" s="73"/>
      <c r="I101" s="118"/>
      <c r="J101" s="96"/>
      <c r="K101" s="6"/>
      <c r="L101" s="181"/>
      <c r="M101" s="165"/>
      <c r="N101" s="172"/>
      <c r="O101" s="171"/>
      <c r="P101" s="106"/>
      <c r="Q101" s="74"/>
      <c r="R101" s="75"/>
      <c r="S101" s="74"/>
    </row>
    <row r="102" spans="1:19" ht="15">
      <c r="A102" s="14"/>
      <c r="B102" s="6"/>
      <c r="C102" s="6"/>
      <c r="D102" s="6"/>
      <c r="E102" s="188"/>
      <c r="F102" s="118"/>
      <c r="G102" s="6"/>
      <c r="H102" s="73"/>
      <c r="I102" s="118"/>
      <c r="J102" s="96"/>
      <c r="K102" s="6"/>
      <c r="L102" s="181"/>
      <c r="M102" s="165"/>
      <c r="N102" s="172"/>
      <c r="O102" s="171"/>
      <c r="P102" s="106"/>
      <c r="Q102" s="74"/>
      <c r="R102" s="75"/>
      <c r="S102" s="74"/>
    </row>
    <row r="103" spans="1:19" ht="15">
      <c r="A103" s="14"/>
      <c r="B103" s="6"/>
      <c r="C103" s="6"/>
      <c r="D103" s="6"/>
      <c r="E103" s="188"/>
      <c r="F103" s="118"/>
      <c r="G103" s="6"/>
      <c r="H103" s="73"/>
      <c r="I103" s="118"/>
      <c r="J103" s="96"/>
      <c r="K103" s="6"/>
      <c r="L103" s="181"/>
      <c r="M103" s="165"/>
      <c r="N103" s="172"/>
      <c r="O103" s="171"/>
      <c r="P103" s="106"/>
      <c r="Q103" s="74"/>
      <c r="R103" s="75"/>
      <c r="S103" s="74"/>
    </row>
    <row r="104" spans="1:19" ht="15">
      <c r="A104" s="14"/>
      <c r="B104" s="6"/>
      <c r="C104" s="6"/>
      <c r="D104" s="6"/>
      <c r="E104" s="188"/>
      <c r="F104" s="118"/>
      <c r="G104" s="6"/>
      <c r="H104" s="73"/>
      <c r="I104" s="118"/>
      <c r="J104" s="96"/>
      <c r="K104" s="6"/>
      <c r="L104" s="181"/>
      <c r="M104" s="165"/>
      <c r="N104" s="172"/>
      <c r="O104" s="171"/>
      <c r="P104" s="106"/>
      <c r="Q104" s="74"/>
      <c r="R104" s="75"/>
      <c r="S104" s="74"/>
    </row>
    <row r="105" spans="1:19" ht="15">
      <c r="A105" s="14"/>
      <c r="B105" s="6"/>
      <c r="C105" s="6"/>
      <c r="D105" s="6"/>
      <c r="E105" s="188"/>
      <c r="F105" s="118"/>
      <c r="G105" s="6"/>
      <c r="H105" s="73"/>
      <c r="I105" s="118"/>
      <c r="J105" s="96"/>
      <c r="K105" s="6"/>
      <c r="L105" s="181"/>
      <c r="M105" s="165"/>
      <c r="N105" s="172"/>
      <c r="O105" s="171"/>
      <c r="P105" s="106"/>
      <c r="Q105" s="74"/>
      <c r="R105" s="75"/>
      <c r="S105" s="74"/>
    </row>
    <row r="106" spans="1:19" ht="15">
      <c r="A106" s="14"/>
      <c r="B106" s="6"/>
      <c r="C106" s="6"/>
      <c r="D106" s="6"/>
      <c r="E106" s="188"/>
      <c r="F106" s="118"/>
      <c r="G106" s="6"/>
      <c r="H106" s="73"/>
      <c r="I106" s="118"/>
      <c r="J106" s="96"/>
      <c r="K106" s="6"/>
      <c r="L106" s="181"/>
      <c r="M106" s="165"/>
      <c r="N106" s="172"/>
      <c r="O106" s="171"/>
      <c r="P106" s="106"/>
      <c r="Q106" s="74"/>
      <c r="R106" s="75"/>
      <c r="S106" s="74"/>
    </row>
    <row r="107" spans="1:19" ht="15">
      <c r="A107" s="14"/>
      <c r="B107" s="6"/>
      <c r="C107" s="6"/>
      <c r="D107" s="6"/>
      <c r="E107" s="188"/>
      <c r="F107" s="118"/>
      <c r="G107" s="6"/>
      <c r="H107" s="73"/>
      <c r="I107" s="118"/>
      <c r="J107" s="96"/>
      <c r="K107" s="6"/>
      <c r="L107" s="181"/>
      <c r="M107" s="165"/>
      <c r="N107" s="172"/>
      <c r="O107" s="171"/>
      <c r="P107" s="106"/>
      <c r="Q107" s="74"/>
      <c r="R107" s="75"/>
      <c r="S107" s="74"/>
    </row>
    <row r="108" spans="1:19" ht="15">
      <c r="A108" s="14"/>
      <c r="B108" s="6"/>
      <c r="C108" s="6"/>
      <c r="D108" s="6"/>
      <c r="E108" s="188"/>
      <c r="F108" s="118"/>
      <c r="G108" s="6"/>
      <c r="H108" s="73"/>
      <c r="I108" s="118"/>
      <c r="J108" s="96"/>
      <c r="K108" s="6"/>
      <c r="L108" s="181"/>
      <c r="M108" s="165"/>
      <c r="N108" s="172"/>
      <c r="O108" s="171"/>
      <c r="P108" s="106"/>
      <c r="Q108" s="74"/>
      <c r="R108" s="75"/>
      <c r="S108" s="74"/>
    </row>
    <row r="109" spans="1:19" ht="15">
      <c r="A109" s="14"/>
      <c r="B109" s="6"/>
      <c r="C109" s="6"/>
      <c r="D109" s="6"/>
      <c r="E109" s="188"/>
      <c r="F109" s="118"/>
      <c r="G109" s="6"/>
      <c r="H109" s="73"/>
      <c r="I109" s="118"/>
      <c r="J109" s="96"/>
      <c r="K109" s="6"/>
      <c r="L109" s="181"/>
      <c r="M109" s="165"/>
      <c r="N109" s="172"/>
      <c r="O109" s="171"/>
      <c r="P109" s="106"/>
      <c r="Q109" s="74"/>
      <c r="R109" s="75"/>
      <c r="S109" s="74"/>
    </row>
    <row r="110" spans="1:19" ht="15">
      <c r="A110" s="14"/>
      <c r="B110" s="6"/>
      <c r="C110" s="6"/>
      <c r="D110" s="6"/>
      <c r="E110" s="188"/>
      <c r="F110" s="118"/>
      <c r="G110" s="6"/>
      <c r="H110" s="73"/>
      <c r="I110" s="118"/>
      <c r="J110" s="96"/>
      <c r="K110" s="6"/>
      <c r="L110" s="181"/>
      <c r="M110" s="165"/>
      <c r="N110" s="172"/>
      <c r="O110" s="171"/>
      <c r="P110" s="106"/>
      <c r="Q110" s="74"/>
      <c r="R110" s="75"/>
      <c r="S110" s="74"/>
    </row>
    <row r="111" spans="1:19" ht="15">
      <c r="A111" s="14"/>
      <c r="B111" s="6"/>
      <c r="C111" s="6"/>
      <c r="D111" s="6"/>
      <c r="E111" s="188"/>
      <c r="F111" s="118"/>
      <c r="G111" s="6"/>
      <c r="H111" s="73"/>
      <c r="I111" s="118"/>
      <c r="J111" s="96"/>
      <c r="K111" s="6"/>
      <c r="L111" s="181"/>
      <c r="M111" s="165"/>
      <c r="N111" s="172"/>
      <c r="O111" s="171"/>
      <c r="P111" s="106"/>
      <c r="Q111" s="74"/>
      <c r="R111" s="74"/>
      <c r="S111" s="74"/>
    </row>
    <row r="112" spans="1:19" ht="15">
      <c r="A112" s="14"/>
      <c r="B112" s="6"/>
      <c r="C112" s="6"/>
      <c r="D112" s="6"/>
      <c r="E112" s="188"/>
      <c r="F112" s="118"/>
      <c r="G112" s="6"/>
      <c r="H112" s="73"/>
      <c r="I112" s="118"/>
      <c r="J112" s="96"/>
      <c r="K112" s="6"/>
      <c r="L112" s="181"/>
      <c r="M112" s="165"/>
      <c r="N112" s="172"/>
      <c r="O112" s="171"/>
      <c r="P112" s="106"/>
      <c r="Q112" s="74"/>
      <c r="R112" s="74"/>
      <c r="S112" s="74"/>
    </row>
    <row r="113" spans="1:19" ht="15">
      <c r="A113" s="14"/>
      <c r="B113" s="6"/>
      <c r="C113" s="6"/>
      <c r="D113" s="6"/>
      <c r="E113" s="188"/>
      <c r="F113" s="118"/>
      <c r="G113" s="6"/>
      <c r="H113" s="73"/>
      <c r="I113" s="118"/>
      <c r="J113" s="96"/>
      <c r="K113" s="6"/>
      <c r="L113" s="181"/>
      <c r="M113" s="165"/>
      <c r="N113" s="172"/>
      <c r="O113" s="171"/>
      <c r="P113" s="106"/>
      <c r="Q113" s="74"/>
      <c r="R113" s="74"/>
      <c r="S113" s="74"/>
    </row>
    <row r="114" spans="1:19" ht="15">
      <c r="A114" s="14"/>
      <c r="B114" s="6"/>
      <c r="C114" s="6"/>
      <c r="D114" s="6"/>
      <c r="E114" s="188"/>
      <c r="F114" s="118"/>
      <c r="G114" s="6"/>
      <c r="H114" s="73"/>
      <c r="I114" s="118"/>
      <c r="J114" s="96"/>
      <c r="K114" s="6"/>
      <c r="L114" s="181"/>
      <c r="M114" s="165"/>
      <c r="N114" s="172"/>
      <c r="O114" s="171"/>
      <c r="P114" s="106"/>
      <c r="Q114" s="74"/>
      <c r="R114" s="74"/>
      <c r="S114" s="74"/>
    </row>
    <row r="115" spans="1:19" ht="15">
      <c r="A115" s="14"/>
      <c r="B115" s="6"/>
      <c r="C115" s="6"/>
      <c r="D115" s="6"/>
      <c r="E115" s="188"/>
      <c r="F115" s="118"/>
      <c r="G115" s="6"/>
      <c r="H115" s="73"/>
      <c r="I115" s="118"/>
      <c r="J115" s="96"/>
      <c r="K115" s="6"/>
      <c r="L115" s="181"/>
      <c r="M115" s="165"/>
      <c r="N115" s="172"/>
      <c r="O115" s="171"/>
      <c r="P115" s="106"/>
      <c r="Q115" s="74"/>
      <c r="R115" s="74"/>
      <c r="S115" s="74"/>
    </row>
    <row r="116" spans="1:19" ht="15">
      <c r="A116" s="14"/>
      <c r="B116" s="6"/>
      <c r="C116" s="6"/>
      <c r="D116" s="6"/>
      <c r="E116" s="188"/>
      <c r="F116" s="118"/>
      <c r="G116" s="6"/>
      <c r="H116" s="73"/>
      <c r="I116" s="118"/>
      <c r="J116" s="96"/>
      <c r="K116" s="6"/>
      <c r="L116" s="181"/>
      <c r="M116" s="165"/>
      <c r="N116" s="172"/>
      <c r="O116" s="171"/>
      <c r="P116" s="106"/>
      <c r="Q116" s="74"/>
      <c r="R116" s="74"/>
      <c r="S116" s="74"/>
    </row>
    <row r="117" spans="1:19" ht="15">
      <c r="A117" s="14"/>
      <c r="B117" s="6"/>
      <c r="C117" s="6"/>
      <c r="D117" s="6"/>
      <c r="E117" s="188"/>
      <c r="F117" s="118"/>
      <c r="G117" s="6"/>
      <c r="H117" s="73"/>
      <c r="I117" s="118"/>
      <c r="J117" s="96"/>
      <c r="K117" s="6"/>
      <c r="L117" s="181"/>
      <c r="M117" s="165"/>
      <c r="N117" s="172"/>
      <c r="O117" s="171"/>
      <c r="P117" s="106"/>
      <c r="Q117" s="74"/>
      <c r="R117" s="74"/>
      <c r="S117" s="74"/>
    </row>
    <row r="118" spans="1:19" ht="15">
      <c r="A118" s="14"/>
      <c r="B118" s="6"/>
      <c r="C118" s="6"/>
      <c r="D118" s="6"/>
      <c r="E118" s="188"/>
      <c r="F118" s="118"/>
      <c r="G118" s="6"/>
      <c r="H118" s="73"/>
      <c r="I118" s="118"/>
      <c r="J118" s="96"/>
      <c r="K118" s="6"/>
      <c r="L118" s="181"/>
      <c r="M118" s="165"/>
      <c r="N118" s="172"/>
      <c r="O118" s="171"/>
      <c r="P118" s="106"/>
      <c r="Q118" s="74"/>
      <c r="R118" s="74"/>
      <c r="S118" s="74"/>
    </row>
    <row r="119" spans="1:19" ht="15">
      <c r="A119" s="14"/>
      <c r="B119" s="6"/>
      <c r="C119" s="6"/>
      <c r="D119" s="6"/>
      <c r="E119" s="188"/>
      <c r="F119" s="118"/>
      <c r="G119" s="6"/>
      <c r="H119" s="73"/>
      <c r="I119" s="118"/>
      <c r="J119" s="96"/>
      <c r="K119" s="6"/>
      <c r="L119" s="181"/>
      <c r="M119" s="165"/>
      <c r="N119" s="172"/>
      <c r="O119" s="171"/>
      <c r="P119" s="106"/>
      <c r="Q119" s="74"/>
      <c r="R119" s="74"/>
      <c r="S119" s="74"/>
    </row>
    <row r="120" spans="1:19" ht="15">
      <c r="A120" s="14"/>
      <c r="B120" s="6"/>
      <c r="C120" s="6"/>
      <c r="D120" s="6"/>
      <c r="E120" s="188"/>
      <c r="F120" s="118"/>
      <c r="G120" s="6"/>
      <c r="H120" s="73"/>
      <c r="I120" s="118"/>
      <c r="J120" s="97"/>
      <c r="K120" s="6"/>
      <c r="L120" s="181"/>
      <c r="M120" s="165"/>
      <c r="N120" s="172"/>
      <c r="O120" s="171"/>
      <c r="P120" s="106"/>
      <c r="Q120" s="74"/>
      <c r="R120" s="75"/>
      <c r="S120" s="74"/>
    </row>
    <row r="121" spans="1:19" ht="15">
      <c r="A121" s="14"/>
      <c r="B121" s="6"/>
      <c r="C121" s="6"/>
      <c r="D121" s="6"/>
      <c r="E121" s="188"/>
      <c r="F121" s="118"/>
      <c r="G121" s="6"/>
      <c r="H121" s="73"/>
      <c r="I121" s="118"/>
      <c r="J121" s="96"/>
      <c r="K121" s="6"/>
      <c r="L121" s="181"/>
      <c r="M121" s="165"/>
      <c r="N121" s="172"/>
      <c r="O121" s="171"/>
      <c r="P121" s="106"/>
      <c r="Q121" s="74"/>
      <c r="R121" s="74"/>
      <c r="S121" s="74"/>
    </row>
    <row r="122" spans="1:19" ht="15">
      <c r="A122" s="14"/>
      <c r="B122" s="6"/>
      <c r="C122" s="6"/>
      <c r="D122" s="6"/>
      <c r="E122" s="188"/>
      <c r="F122" s="118"/>
      <c r="G122" s="6"/>
      <c r="H122" s="73"/>
      <c r="I122" s="118"/>
      <c r="J122" s="96"/>
      <c r="K122" s="6"/>
      <c r="L122" s="181"/>
      <c r="M122" s="165"/>
      <c r="N122" s="172"/>
      <c r="O122" s="171"/>
      <c r="P122" s="106"/>
      <c r="Q122" s="74"/>
      <c r="R122" s="74"/>
      <c r="S122" s="74"/>
    </row>
    <row r="123" spans="1:19" ht="15">
      <c r="A123" s="14"/>
      <c r="B123" s="6"/>
      <c r="C123" s="6"/>
      <c r="D123" s="6"/>
      <c r="E123" s="188"/>
      <c r="F123" s="118"/>
      <c r="G123" s="6"/>
      <c r="H123" s="73"/>
      <c r="I123" s="118"/>
      <c r="J123" s="96"/>
      <c r="K123" s="6"/>
      <c r="L123" s="181"/>
      <c r="M123" s="165"/>
      <c r="N123" s="172"/>
      <c r="O123" s="171"/>
      <c r="P123" s="106"/>
      <c r="Q123" s="74"/>
      <c r="R123" s="74"/>
      <c r="S123" s="74"/>
    </row>
    <row r="124" spans="1:19" ht="15">
      <c r="A124" s="14"/>
      <c r="B124" s="6"/>
      <c r="C124" s="6"/>
      <c r="D124" s="6"/>
      <c r="E124" s="188"/>
      <c r="F124" s="118"/>
      <c r="G124" s="6"/>
      <c r="H124" s="73"/>
      <c r="I124" s="118"/>
      <c r="J124" s="96"/>
      <c r="K124" s="6"/>
      <c r="L124" s="181"/>
      <c r="M124" s="165"/>
      <c r="N124" s="172"/>
      <c r="O124" s="171"/>
      <c r="P124" s="106"/>
      <c r="Q124" s="74"/>
      <c r="R124" s="74"/>
      <c r="S124" s="74"/>
    </row>
    <row r="125" spans="1:19" ht="15">
      <c r="A125" s="14"/>
      <c r="B125" s="6"/>
      <c r="C125" s="6"/>
      <c r="D125" s="6"/>
      <c r="E125" s="188"/>
      <c r="F125" s="118"/>
      <c r="G125" s="6"/>
      <c r="H125" s="73"/>
      <c r="I125" s="118"/>
      <c r="J125" s="96"/>
      <c r="K125" s="6"/>
      <c r="L125" s="181"/>
      <c r="M125" s="165"/>
      <c r="N125" s="172"/>
      <c r="O125" s="171"/>
      <c r="P125" s="106"/>
      <c r="Q125" s="74"/>
      <c r="R125" s="74"/>
      <c r="S125" s="74"/>
    </row>
    <row r="126" spans="1:19" ht="15">
      <c r="A126" s="14"/>
      <c r="B126" s="6"/>
      <c r="C126" s="6"/>
      <c r="D126" s="6"/>
      <c r="E126" s="188"/>
      <c r="F126" s="118"/>
      <c r="G126" s="6"/>
      <c r="H126" s="73"/>
      <c r="I126" s="118"/>
      <c r="J126" s="96"/>
      <c r="K126" s="6"/>
      <c r="L126" s="181"/>
      <c r="M126" s="165"/>
      <c r="N126" s="172"/>
      <c r="O126" s="171"/>
      <c r="P126" s="106"/>
      <c r="Q126" s="74"/>
      <c r="R126" s="74"/>
      <c r="S126" s="74"/>
    </row>
    <row r="127" spans="1:19" ht="15">
      <c r="A127" s="14"/>
      <c r="B127" s="6"/>
      <c r="C127" s="6"/>
      <c r="D127" s="6"/>
      <c r="E127" s="188"/>
      <c r="F127" s="118"/>
      <c r="G127" s="6"/>
      <c r="H127" s="73"/>
      <c r="I127" s="118"/>
      <c r="J127" s="96"/>
      <c r="K127" s="6"/>
      <c r="L127" s="181"/>
      <c r="M127" s="165"/>
      <c r="N127" s="172"/>
      <c r="O127" s="171"/>
      <c r="P127" s="106"/>
      <c r="Q127" s="74"/>
      <c r="R127" s="74"/>
      <c r="S127" s="74"/>
    </row>
    <row r="128" spans="1:19" ht="15">
      <c r="A128" s="14"/>
      <c r="B128" s="6"/>
      <c r="C128" s="6"/>
      <c r="D128" s="6"/>
      <c r="E128" s="188"/>
      <c r="F128" s="118"/>
      <c r="G128" s="6"/>
      <c r="H128" s="73"/>
      <c r="I128" s="118"/>
      <c r="J128" s="96"/>
      <c r="K128" s="6"/>
      <c r="L128" s="181"/>
      <c r="M128" s="165"/>
      <c r="N128" s="172"/>
      <c r="O128" s="171"/>
      <c r="P128" s="106"/>
      <c r="Q128" s="74"/>
      <c r="R128" s="74"/>
      <c r="S128" s="74"/>
    </row>
    <row r="129" spans="1:19" ht="15">
      <c r="A129" s="14"/>
      <c r="B129" s="6"/>
      <c r="C129" s="6"/>
      <c r="D129" s="6"/>
      <c r="E129" s="188"/>
      <c r="F129" s="118"/>
      <c r="G129" s="6"/>
      <c r="H129" s="73"/>
      <c r="I129" s="118"/>
      <c r="J129" s="96"/>
      <c r="K129" s="6"/>
      <c r="L129" s="181"/>
      <c r="M129" s="165"/>
      <c r="N129" s="172"/>
      <c r="O129" s="171"/>
      <c r="P129" s="106"/>
      <c r="Q129" s="74"/>
      <c r="R129" s="75"/>
      <c r="S129" s="74"/>
    </row>
    <row r="130" spans="1:19" ht="15">
      <c r="A130" s="72"/>
    </row>
    <row r="131" spans="1:19" ht="15">
      <c r="A131" s="72"/>
    </row>
  </sheetData>
  <autoFilter ref="A3:S67" xr:uid="{00000000-0001-0000-0100-000000000000}"/>
  <mergeCells count="3">
    <mergeCell ref="A1:S1"/>
    <mergeCell ref="A2:D2"/>
    <mergeCell ref="E2:F2"/>
  </mergeCells>
  <dataValidations count="6">
    <dataValidation type="list" allowBlank="1" showInputMessage="1" showErrorMessage="1" sqref="A130:A550 A71 A6:A20 A59" xr:uid="{00000000-0002-0000-0100-000000000000}">
      <formula1>Segmento</formula1>
    </dataValidation>
    <dataValidation type="list" allowBlank="1" showInputMessage="1" showErrorMessage="1" sqref="A3" xr:uid="{B9B14064-AF88-421E-8FC1-DC90935FB94D}">
      <formula1>"Artes Visuais"</formula1>
    </dataValidation>
    <dataValidation type="list" allowBlank="1" showInputMessage="1" showErrorMessage="1" sqref="A72:A129 A4:A5 A21:A55 A60:A61 A63:A64" xr:uid="{21B69FDF-5CC9-45B6-87D8-EDAFC0CDE100}">
      <formula1>"Música, Audiovisual, Artes visuais, Patrimônio, Dança, Literatura, Segmentos Integrados, Teatro, Cultura Digital, Cultura popular, Cultura transversal, Moda, Design, Circo, Memória"</formula1>
    </dataValidation>
    <dataValidation type="list" allowBlank="1" showInputMessage="1" showErrorMessage="1" sqref="A56 A65:A70" xr:uid="{71994775-1E89-4519-9E11-E90FE0A51270}">
      <formula1>"Cultura popular"</formula1>
    </dataValidation>
    <dataValidation type="list" allowBlank="1" showInputMessage="1" showErrorMessage="1" sqref="A57:A58" xr:uid="{B8A1232A-75F0-4A51-BA71-005B15D6B927}">
      <formula1>"Música"</formula1>
    </dataValidation>
    <dataValidation type="list" allowBlank="1" showInputMessage="1" showErrorMessage="1" sqref="A62" xr:uid="{8B9D24E7-27BB-4B1B-A39D-561DA744E7BB}">
      <formula1>"Manifestações culturais"</formula1>
    </dataValidation>
  </dataValidations>
  <pageMargins left="0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showGridLines="0" topLeftCell="A75" workbookViewId="0">
      <selection activeCell="L32" sqref="L32"/>
    </sheetView>
  </sheetViews>
  <sheetFormatPr defaultColWidth="17.28515625" defaultRowHeight="15.75" customHeight="1" outlineLevelCol="1"/>
  <cols>
    <col min="1" max="1" width="38" style="21" customWidth="1"/>
    <col min="2" max="2" width="13.7109375" style="21" customWidth="1"/>
    <col min="3" max="3" width="20.7109375" style="21" customWidth="1"/>
    <col min="4" max="4" width="18.42578125" style="21" customWidth="1" outlineLevel="1"/>
    <col min="5" max="5" width="16" style="21" customWidth="1"/>
    <col min="6" max="6" width="44.5703125" style="21" customWidth="1"/>
    <col min="7" max="16384" width="17.28515625" style="21"/>
  </cols>
  <sheetData>
    <row r="1" spans="1:6" ht="18" customHeight="1">
      <c r="A1" s="67" t="s">
        <v>276</v>
      </c>
      <c r="B1" s="20"/>
      <c r="C1" s="20"/>
    </row>
    <row r="2" spans="1:6">
      <c r="A2" s="67" t="s">
        <v>1</v>
      </c>
      <c r="B2" s="20"/>
      <c r="C2" s="20"/>
    </row>
    <row r="3" spans="1:6">
      <c r="A3" s="243" t="s">
        <v>277</v>
      </c>
      <c r="B3" s="244"/>
      <c r="C3" s="245"/>
    </row>
    <row r="4" spans="1:6" ht="14.25">
      <c r="A4" s="22"/>
      <c r="B4" s="23"/>
      <c r="C4" s="23"/>
      <c r="D4" s="23"/>
    </row>
    <row r="5" spans="1:6" ht="15">
      <c r="A5" s="238" t="s">
        <v>278</v>
      </c>
      <c r="B5" s="239"/>
      <c r="C5" s="239"/>
      <c r="D5" s="24" t="s">
        <v>279</v>
      </c>
      <c r="E5" s="25"/>
      <c r="F5" s="126"/>
    </row>
    <row r="6" spans="1:6" ht="15">
      <c r="A6" s="240" t="s">
        <v>280</v>
      </c>
      <c r="B6" s="240"/>
      <c r="C6" s="26">
        <v>15000000</v>
      </c>
      <c r="D6" s="27">
        <f>C6/15000000</f>
        <v>1</v>
      </c>
      <c r="E6" s="25"/>
    </row>
    <row r="7" spans="1:6">
      <c r="A7" s="240" t="s">
        <v>281</v>
      </c>
      <c r="B7" s="240"/>
      <c r="C7" s="127">
        <f>SUM('Pareceres concedidos'!O4:O129)</f>
        <v>5089123.8999999994</v>
      </c>
      <c r="D7" s="28">
        <f>C7/15000000</f>
        <v>0.33927492666666664</v>
      </c>
      <c r="E7" s="25"/>
    </row>
    <row r="8" spans="1:6" ht="15">
      <c r="A8" s="241" t="s">
        <v>282</v>
      </c>
      <c r="B8" s="242"/>
      <c r="C8" s="29">
        <f>C6-C7</f>
        <v>9910876.1000000015</v>
      </c>
      <c r="D8" s="30">
        <f>C8/15000000</f>
        <v>0.66072507333333341</v>
      </c>
      <c r="E8" s="25"/>
    </row>
    <row r="9" spans="1:6" ht="14.25">
      <c r="A9" s="31"/>
      <c r="B9" s="32"/>
      <c r="C9" s="32"/>
      <c r="D9" s="32"/>
    </row>
    <row r="10" spans="1:6" ht="14.25">
      <c r="A10" s="33"/>
      <c r="B10" s="34"/>
      <c r="C10" s="34"/>
      <c r="D10" s="34"/>
    </row>
    <row r="11" spans="1:6" ht="14.25">
      <c r="A11" s="33"/>
      <c r="B11" s="34"/>
      <c r="C11" s="34"/>
      <c r="D11" s="34"/>
    </row>
    <row r="12" spans="1:6" ht="14.25">
      <c r="A12" s="33"/>
      <c r="B12" s="34"/>
      <c r="C12" s="34"/>
      <c r="D12" s="34"/>
    </row>
    <row r="13" spans="1:6" ht="14.25">
      <c r="A13" s="33"/>
      <c r="B13" s="34"/>
      <c r="C13" s="34"/>
      <c r="D13" s="34"/>
    </row>
    <row r="14" spans="1:6" ht="14.25">
      <c r="A14" s="33"/>
      <c r="B14" s="34"/>
      <c r="C14" s="34"/>
      <c r="D14" s="34"/>
    </row>
    <row r="15" spans="1:6" ht="14.25">
      <c r="A15" s="33"/>
      <c r="B15" s="34"/>
      <c r="C15" s="34"/>
      <c r="D15" s="34"/>
    </row>
    <row r="16" spans="1:6" ht="14.25">
      <c r="A16" s="33"/>
      <c r="B16" s="34"/>
      <c r="C16" s="34"/>
      <c r="D16" s="34"/>
    </row>
    <row r="17" spans="1:5" ht="14.25">
      <c r="A17" s="33"/>
      <c r="B17" s="34"/>
      <c r="C17" s="34"/>
      <c r="D17" s="34"/>
    </row>
    <row r="18" spans="1:5" ht="14.25">
      <c r="A18" s="33"/>
      <c r="B18" s="34"/>
      <c r="C18" s="34"/>
      <c r="D18" s="34"/>
    </row>
    <row r="19" spans="1:5" ht="14.25">
      <c r="A19" s="33"/>
      <c r="B19" s="34"/>
      <c r="C19" s="34"/>
      <c r="D19" s="34"/>
    </row>
    <row r="20" spans="1:5" ht="14.25">
      <c r="A20" s="33"/>
      <c r="B20" s="34"/>
      <c r="C20" s="34"/>
      <c r="D20" s="34"/>
    </row>
    <row r="21" spans="1:5" ht="14.25">
      <c r="A21" s="33"/>
      <c r="B21" s="34"/>
      <c r="C21" s="34"/>
      <c r="D21" s="34"/>
    </row>
    <row r="22" spans="1:5" ht="14.25">
      <c r="A22" s="33"/>
      <c r="B22" s="34"/>
      <c r="C22" s="34"/>
      <c r="D22" s="34"/>
    </row>
    <row r="23" spans="1:5" ht="14.25">
      <c r="A23" s="33"/>
      <c r="B23" s="34"/>
      <c r="C23" s="34"/>
      <c r="D23" s="34"/>
    </row>
    <row r="24" spans="1:5" ht="14.25">
      <c r="A24" s="33"/>
      <c r="B24" s="34"/>
      <c r="C24" s="34"/>
      <c r="D24" s="34"/>
    </row>
    <row r="25" spans="1:5" ht="14.25">
      <c r="A25" s="35"/>
      <c r="B25" s="35"/>
      <c r="C25" s="35"/>
      <c r="D25" s="35"/>
    </row>
    <row r="26" spans="1:5" ht="14.25">
      <c r="A26" s="36"/>
      <c r="B26" s="36"/>
      <c r="C26" s="36"/>
      <c r="D26" s="36"/>
    </row>
    <row r="27" spans="1:5" ht="14.25">
      <c r="A27" s="36"/>
      <c r="B27" s="36"/>
      <c r="C27" s="36"/>
      <c r="D27" s="36"/>
    </row>
    <row r="28" spans="1:5" ht="14.25">
      <c r="A28" s="36"/>
      <c r="B28" s="36"/>
      <c r="C28" s="36"/>
      <c r="D28" s="36"/>
    </row>
    <row r="29" spans="1:5" ht="30">
      <c r="A29" s="37" t="s">
        <v>283</v>
      </c>
      <c r="B29" s="38" t="s">
        <v>284</v>
      </c>
      <c r="C29" s="38" t="s">
        <v>285</v>
      </c>
      <c r="D29" s="39" t="s">
        <v>286</v>
      </c>
      <c r="E29" s="25"/>
    </row>
    <row r="30" spans="1:5" ht="15">
      <c r="A30" s="77" t="s">
        <v>29</v>
      </c>
      <c r="B30" s="78">
        <f>SUMIF('Pareceres concedidos'!$A$4:A146,A30,'Pareceres concedidos'!$K$4:$K$227)</f>
        <v>2</v>
      </c>
      <c r="C30" s="112">
        <f>'Segmento|Linguagem'!B31</f>
        <v>548896</v>
      </c>
      <c r="D30" s="114">
        <f>C30/15000000</f>
        <v>3.6593066666666667E-2</v>
      </c>
      <c r="E30" s="25"/>
    </row>
    <row r="31" spans="1:5" ht="15">
      <c r="A31" s="40" t="s">
        <v>32</v>
      </c>
      <c r="B31" s="41">
        <f>SUMIF('Pareceres concedidos'!$A$4:A147,A31,'Pareceres concedidos'!$K$4:$K$227)</f>
        <v>1</v>
      </c>
      <c r="C31" s="42">
        <f>'Segmento|Linguagem'!B34</f>
        <v>159950.59</v>
      </c>
      <c r="D31" s="113">
        <f>C31/15000000</f>
        <v>1.0663372666666667E-2</v>
      </c>
      <c r="E31" s="25"/>
    </row>
    <row r="32" spans="1:5" ht="15">
      <c r="A32" s="77" t="s">
        <v>9</v>
      </c>
      <c r="B32" s="219">
        <v>16</v>
      </c>
      <c r="C32" s="79">
        <f>'Segmento|Linguagem'!B10</f>
        <v>2741003.58</v>
      </c>
      <c r="D32" s="121">
        <f t="shared" ref="D32:D37" si="0">C32/15000000</f>
        <v>0.18273357200000001</v>
      </c>
      <c r="E32" s="25"/>
    </row>
    <row r="33" spans="1:5" ht="15">
      <c r="A33" s="80" t="s">
        <v>287</v>
      </c>
      <c r="B33" s="122">
        <v>0</v>
      </c>
      <c r="C33" s="123">
        <f>'Segmento|Linguagem'!B44</f>
        <v>0</v>
      </c>
      <c r="D33" s="124">
        <f t="shared" si="0"/>
        <v>0</v>
      </c>
      <c r="E33" s="25"/>
    </row>
    <row r="34" spans="1:5" ht="15">
      <c r="A34" s="80" t="s">
        <v>288</v>
      </c>
      <c r="B34" s="122">
        <v>1</v>
      </c>
      <c r="C34" s="123">
        <f>'Segmento|Linguagem'!B39</f>
        <v>400000</v>
      </c>
      <c r="D34" s="124">
        <f t="shared" si="0"/>
        <v>2.6666666666666668E-2</v>
      </c>
      <c r="E34" s="25"/>
    </row>
    <row r="35" spans="1:5" ht="15">
      <c r="A35" s="84" t="s">
        <v>289</v>
      </c>
      <c r="B35" s="85">
        <f>SUMIF('Pareceres concedidos'!$A$4:A151,A35,'Pareceres concedidos'!$K$4:$K$227)</f>
        <v>0</v>
      </c>
      <c r="C35" s="86">
        <f>'Segmento|Linguagem'!B49</f>
        <v>0</v>
      </c>
      <c r="D35" s="114">
        <f t="shared" si="0"/>
        <v>0</v>
      </c>
      <c r="E35" s="25"/>
    </row>
    <row r="36" spans="1:5" ht="15">
      <c r="A36" s="80" t="s">
        <v>26</v>
      </c>
      <c r="B36" s="122">
        <f>SUMIF('Pareceres concedidos'!$A$4:A152,A36,'Pareceres concedidos'!$K$4:$K$227)</f>
        <v>1</v>
      </c>
      <c r="C36" s="123">
        <f>'Segmento|Linguagem'!B27</f>
        <v>400000</v>
      </c>
      <c r="D36" s="124">
        <f t="shared" ref="D36:D39" si="1">C36/15000000</f>
        <v>2.6666666666666668E-2</v>
      </c>
      <c r="E36" s="25"/>
    </row>
    <row r="37" spans="1:5" ht="15">
      <c r="A37" s="125" t="s">
        <v>290</v>
      </c>
      <c r="B37" s="85">
        <v>2</v>
      </c>
      <c r="C37" s="86">
        <f>'Segmento|Linguagem'!B7</f>
        <v>362632</v>
      </c>
      <c r="D37" s="114">
        <f t="shared" si="0"/>
        <v>2.4175466666666666E-2</v>
      </c>
      <c r="E37" s="25"/>
    </row>
    <row r="38" spans="1:5" ht="15">
      <c r="A38" s="80" t="s">
        <v>34</v>
      </c>
      <c r="B38" s="122">
        <v>2</v>
      </c>
      <c r="C38" s="123">
        <f>'Segmento|Linguagem'!B36</f>
        <v>476641.73</v>
      </c>
      <c r="D38" s="124">
        <f t="shared" si="1"/>
        <v>3.1776115333333334E-2</v>
      </c>
      <c r="E38" s="25"/>
    </row>
    <row r="39" spans="1:5" ht="15">
      <c r="A39" s="84" t="s">
        <v>291</v>
      </c>
      <c r="B39" s="85">
        <f>SUMIF('Pareceres concedidos'!$A$4:A155,A39,'Pareceres concedidos'!$K$4:$K$227)</f>
        <v>0</v>
      </c>
      <c r="C39" s="86">
        <f>'Segmento|Linguagem'!B50</f>
        <v>0</v>
      </c>
      <c r="D39" s="114">
        <f t="shared" si="1"/>
        <v>0</v>
      </c>
      <c r="E39" s="25"/>
    </row>
    <row r="40" spans="1:5" ht="15">
      <c r="A40" s="43" t="s">
        <v>59</v>
      </c>
      <c r="B40" s="44">
        <f>SUM(B30:B39)</f>
        <v>25</v>
      </c>
      <c r="C40" s="45">
        <f>SUM('Pareceres concedidos'!O4:O129)</f>
        <v>5089123.8999999994</v>
      </c>
      <c r="D40" s="46">
        <f>D7</f>
        <v>0.33927492666666664</v>
      </c>
      <c r="E40" s="25"/>
    </row>
    <row r="41" spans="1:5" ht="14.25">
      <c r="A41" s="47"/>
      <c r="B41" s="47"/>
      <c r="C41" s="47"/>
      <c r="D41" s="47"/>
    </row>
    <row r="42" spans="1:5" ht="14.25">
      <c r="A42" s="47"/>
      <c r="B42" s="47"/>
      <c r="C42" s="47"/>
      <c r="D42" s="47"/>
    </row>
    <row r="43" spans="1:5" ht="14.25">
      <c r="A43" s="35"/>
      <c r="B43" s="35"/>
      <c r="C43" s="81"/>
      <c r="D43" s="35"/>
    </row>
    <row r="44" spans="1:5" ht="14.25">
      <c r="A44" s="35"/>
      <c r="B44" s="35"/>
      <c r="C44" s="35"/>
      <c r="D44" s="35"/>
    </row>
    <row r="45" spans="1:5" ht="14.25">
      <c r="A45" s="35"/>
      <c r="B45" s="35"/>
      <c r="C45" s="35"/>
      <c r="D45" s="35"/>
    </row>
    <row r="46" spans="1:5" ht="30">
      <c r="A46" s="48" t="s">
        <v>292</v>
      </c>
      <c r="B46" s="49" t="s">
        <v>293</v>
      </c>
      <c r="C46" s="48" t="s">
        <v>284</v>
      </c>
      <c r="D46" s="50" t="s">
        <v>285</v>
      </c>
      <c r="E46" s="51" t="s">
        <v>286</v>
      </c>
    </row>
    <row r="47" spans="1:5" ht="15">
      <c r="A47" s="52" t="s">
        <v>294</v>
      </c>
      <c r="B47" s="52">
        <v>13</v>
      </c>
      <c r="C47" s="52">
        <f>COUNTIFS('Pareceres concedidos'!L4:L139,"&gt;0",'Pareceres concedidos'!K4:K139,"&gt;0")</f>
        <v>16</v>
      </c>
      <c r="D47" s="53">
        <f>SUM('Pareceres concedidos'!L:L)</f>
        <v>3566951.9699999997</v>
      </c>
      <c r="E47" s="54">
        <f>D47/15000000</f>
        <v>0.23779679799999998</v>
      </c>
    </row>
    <row r="48" spans="1:5" ht="15">
      <c r="A48" s="55" t="s">
        <v>295</v>
      </c>
      <c r="B48" s="55">
        <f>COUNT('Pareceres concedidos'!M3:M128)</f>
        <v>26</v>
      </c>
      <c r="C48" s="55">
        <f>COUNTIFS('Pareceres concedidos'!M4:M139,"&gt;0",'Pareceres concedidos'!K4:K139,"&gt;0")</f>
        <v>3</v>
      </c>
      <c r="D48" s="56">
        <f>SUM('Pareceres concedidos'!M:M)</f>
        <v>685790.78</v>
      </c>
      <c r="E48" s="57">
        <f>D48/15000000</f>
        <v>4.5719385333333334E-2</v>
      </c>
    </row>
    <row r="49" spans="1:6" ht="15">
      <c r="A49" s="58" t="s">
        <v>296</v>
      </c>
      <c r="B49" s="58">
        <v>22</v>
      </c>
      <c r="C49" s="58">
        <v>6</v>
      </c>
      <c r="D49" s="59">
        <f>SUM('Pareceres concedidos'!N4:N129)</f>
        <v>836381.15</v>
      </c>
      <c r="E49" s="60">
        <f>D49/15000000</f>
        <v>5.5758743333333333E-2</v>
      </c>
    </row>
    <row r="50" spans="1:6" ht="15">
      <c r="A50" s="48" t="s">
        <v>59</v>
      </c>
      <c r="B50" s="61">
        <f>SUM(B47:B49)</f>
        <v>61</v>
      </c>
      <c r="C50" s="61">
        <f>SUM(C47:C49)</f>
        <v>25</v>
      </c>
      <c r="D50" s="62">
        <f>SUM(D47:D49)</f>
        <v>5089123.9000000004</v>
      </c>
      <c r="E50" s="63">
        <f>D50/15000000</f>
        <v>0.3392749266666667</v>
      </c>
    </row>
    <row r="51" spans="1:6" ht="14.25"/>
    <row r="52" spans="1:6" ht="14.25"/>
    <row r="53" spans="1:6" ht="14.25"/>
    <row r="54" spans="1:6" ht="25.5" customHeight="1">
      <c r="E54" s="64"/>
      <c r="F54" s="64"/>
    </row>
    <row r="55" spans="1:6" ht="21.75" customHeight="1"/>
    <row r="56" spans="1:6" ht="25.5" customHeight="1"/>
    <row r="57" spans="1:6" ht="42" customHeight="1"/>
    <row r="58" spans="1:6" ht="32.25" customHeight="1"/>
    <row r="59" spans="1:6" ht="35.25" customHeight="1"/>
    <row r="60" spans="1:6" ht="22.5" customHeight="1"/>
    <row r="61" spans="1:6" ht="15.75" customHeight="1">
      <c r="A61" s="150" t="s">
        <v>297</v>
      </c>
    </row>
    <row r="62" spans="1:6" ht="42.75" customHeight="1">
      <c r="A62" s="65" t="s">
        <v>298</v>
      </c>
      <c r="B62" s="232" t="s">
        <v>299</v>
      </c>
      <c r="C62" s="233"/>
      <c r="D62" s="234"/>
    </row>
    <row r="63" spans="1:6" ht="43.5" customHeight="1">
      <c r="A63" s="65" t="s">
        <v>300</v>
      </c>
      <c r="B63" s="232" t="s">
        <v>301</v>
      </c>
      <c r="C63" s="233"/>
      <c r="D63" s="234"/>
    </row>
    <row r="64" spans="1:6" ht="44.25" customHeight="1">
      <c r="A64" s="65" t="s">
        <v>302</v>
      </c>
      <c r="B64" s="232" t="s">
        <v>303</v>
      </c>
      <c r="C64" s="233"/>
      <c r="D64" s="234"/>
    </row>
    <row r="66" spans="1:5" ht="15.75" customHeight="1">
      <c r="A66" s="235" t="s">
        <v>304</v>
      </c>
      <c r="B66" s="236"/>
      <c r="C66" s="236"/>
      <c r="D66" s="236"/>
      <c r="E66" s="237"/>
    </row>
  </sheetData>
  <mergeCells count="9">
    <mergeCell ref="A3:C3"/>
    <mergeCell ref="B63:D63"/>
    <mergeCell ref="B64:D64"/>
    <mergeCell ref="B62:D62"/>
    <mergeCell ref="A66:E66"/>
    <mergeCell ref="A5:C5"/>
    <mergeCell ref="A6:B6"/>
    <mergeCell ref="A7:B7"/>
    <mergeCell ref="A8:B8"/>
  </mergeCells>
  <dataValidations count="5">
    <dataValidation type="list" allowBlank="1" showInputMessage="1" showErrorMessage="1" sqref="A38" xr:uid="{1B6E4A91-5364-4473-8D81-79F62E7DF63B}">
      <formula1>"Manifestações culturais"</formula1>
    </dataValidation>
    <dataValidation type="list" allowBlank="1" showInputMessage="1" showErrorMessage="1" sqref="A39" xr:uid="{D13759CF-BF55-45C3-9259-0D4E872ECAC0}">
      <formula1>"Artes Visuais"</formula1>
    </dataValidation>
    <dataValidation type="list" allowBlank="1" showInputMessage="1" showErrorMessage="1" sqref="A30:A35" xr:uid="{17CE9F21-5685-4B5F-9EE9-5D903DB7B725}">
      <formula1>"Cultura popular"</formula1>
    </dataValidation>
    <dataValidation type="list" allowBlank="1" showInputMessage="1" showErrorMessage="1" sqref="A36" xr:uid="{428BC66D-D8D1-4490-9973-E0F6DE02EFF0}">
      <formula1>"Teatro"</formula1>
    </dataValidation>
    <dataValidation type="list" allowBlank="1" showInputMessage="1" showErrorMessage="1" sqref="A37" xr:uid="{05B82E00-32A0-433E-A399-38E9A819EF79}">
      <formula1>Segmento</formula1>
    </dataValidation>
  </dataValidations>
  <pageMargins left="0" right="0" top="0" bottom="0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Estagiario Fazcultura</dc:creator>
  <cp:keywords/>
  <dc:description/>
  <cp:lastModifiedBy>Coordenacao Fazcultura</cp:lastModifiedBy>
  <cp:revision/>
  <dcterms:created xsi:type="dcterms:W3CDTF">2015-09-29T17:43:14Z</dcterms:created>
  <dcterms:modified xsi:type="dcterms:W3CDTF">2022-05-27T15:15:41Z</dcterms:modified>
  <cp:category/>
  <cp:contentStatus/>
</cp:coreProperties>
</file>